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ethm\Desktop\"/>
    </mc:Choice>
  </mc:AlternateContent>
  <bookViews>
    <workbookView xWindow="0" yWindow="0" windowWidth="20490" windowHeight="7620" activeTab="1"/>
  </bookViews>
  <sheets>
    <sheet name="Instructions and Guidance" sheetId="3" r:id="rId1"/>
    <sheet name="Budget Template" sheetId="1" r:id="rId2"/>
    <sheet name="Contractual Calculations" sheetId="2" r:id="rId3"/>
  </sheets>
  <definedNames>
    <definedName name="_xlnm.Print_Area" localSheetId="1">'Budget Template'!$A$1:$G$47</definedName>
    <definedName name="_xlnm.Print_Titles" localSheetId="2">'Contractual Calculations'!$1:$7</definedName>
  </definedNames>
  <calcPr calcId="162913"/>
</workbook>
</file>

<file path=xl/calcChain.xml><?xml version="1.0" encoding="utf-8"?>
<calcChain xmlns="http://schemas.openxmlformats.org/spreadsheetml/2006/main">
  <c r="D36" i="1" l="1"/>
  <c r="C36" i="1"/>
  <c r="C35" i="1"/>
  <c r="E35" i="1" s="1"/>
  <c r="F35" i="1" s="1"/>
  <c r="D34" i="1"/>
  <c r="E37" i="1"/>
  <c r="F37" i="1"/>
  <c r="E38" i="1"/>
  <c r="F38" i="1"/>
  <c r="C23" i="2"/>
  <c r="C14" i="2"/>
  <c r="C11" i="1"/>
  <c r="E36" i="1" l="1"/>
  <c r="F36" i="1" s="1"/>
  <c r="C40" i="1"/>
  <c r="C32" i="2"/>
  <c r="D20" i="2"/>
  <c r="D19" i="2"/>
  <c r="B22" i="2"/>
  <c r="D22" i="2" s="1"/>
  <c r="B13" i="2"/>
  <c r="D13" i="2" s="1"/>
  <c r="D23" i="2"/>
  <c r="D24" i="2" l="1"/>
  <c r="D25" i="2" s="1"/>
  <c r="D14" i="2"/>
  <c r="B6" i="2"/>
  <c r="B5" i="2"/>
  <c r="B4" i="2"/>
  <c r="B3" i="2"/>
  <c r="B2" i="2"/>
  <c r="A6" i="2"/>
  <c r="A5" i="2"/>
  <c r="A4" i="2"/>
  <c r="A3" i="2"/>
  <c r="A2" i="2"/>
  <c r="D11" i="2" l="1"/>
  <c r="D10" i="2"/>
  <c r="D29" i="1"/>
  <c r="C24" i="1"/>
  <c r="C14" i="1"/>
  <c r="E14" i="1" s="1"/>
  <c r="F14" i="1" s="1"/>
  <c r="C13" i="1"/>
  <c r="B4" i="1"/>
  <c r="A4" i="1"/>
  <c r="D15" i="2" l="1"/>
  <c r="D16" i="2" s="1"/>
  <c r="D28" i="2" s="1"/>
  <c r="B6" i="1"/>
  <c r="A6" i="1"/>
  <c r="B3" i="1" l="1"/>
  <c r="B5" i="1"/>
  <c r="B2" i="1"/>
  <c r="A2" i="1"/>
  <c r="A3" i="1"/>
  <c r="A5" i="1"/>
  <c r="A1" i="1"/>
  <c r="D35" i="2"/>
  <c r="D34" i="2"/>
  <c r="D33" i="2"/>
  <c r="D32" i="2"/>
  <c r="E12" i="1"/>
  <c r="F12" i="1" s="1"/>
  <c r="E13" i="1"/>
  <c r="F13" i="1" s="1"/>
  <c r="E15" i="1"/>
  <c r="F15" i="1" s="1"/>
  <c r="E16" i="1"/>
  <c r="F16" i="1" s="1"/>
  <c r="E17" i="1"/>
  <c r="F17" i="1" s="1"/>
  <c r="E34" i="1"/>
  <c r="F34" i="1" s="1"/>
  <c r="E41" i="1"/>
  <c r="F41" i="1" s="1"/>
  <c r="E40" i="1"/>
  <c r="F40" i="1" s="1"/>
  <c r="E29" i="1"/>
  <c r="F29" i="1" s="1"/>
  <c r="D28" i="1"/>
  <c r="E28" i="1" s="1"/>
  <c r="F28" i="1" s="1"/>
  <c r="D26" i="1"/>
  <c r="E26" i="1" s="1"/>
  <c r="F26" i="1" s="1"/>
  <c r="E24" i="1"/>
  <c r="E31" i="1" l="1"/>
  <c r="F31" i="1" s="1"/>
  <c r="D36" i="2"/>
  <c r="E32" i="1" s="1"/>
  <c r="D39" i="2" l="1"/>
  <c r="F32" i="1"/>
  <c r="E42" i="1"/>
  <c r="E11" i="1"/>
  <c r="F24" i="1" l="1"/>
  <c r="F42" i="1" s="1"/>
  <c r="E18" i="1" l="1"/>
  <c r="E20" i="1" l="1"/>
  <c r="E21" i="1" s="1"/>
  <c r="E44" i="1" l="1"/>
  <c r="E45" i="1"/>
  <c r="F11" i="1"/>
  <c r="F18" i="1" s="1"/>
  <c r="F45" i="1" l="1"/>
  <c r="F21" i="1"/>
  <c r="F44" i="1" s="1"/>
  <c r="F20" i="1"/>
  <c r="F46" i="1" l="1"/>
</calcChain>
</file>

<file path=xl/comments1.xml><?xml version="1.0" encoding="utf-8"?>
<comments xmlns="http://schemas.openxmlformats.org/spreadsheetml/2006/main">
  <authors>
    <author>Beth Millikan</author>
  </authors>
  <commentList>
    <comment ref="B20" authorId="0" shapeId="0">
      <text>
        <r>
          <rPr>
            <b/>
            <sz val="9"/>
            <color indexed="81"/>
            <rFont val="Tahoma"/>
            <family val="2"/>
          </rPr>
          <t>CICF:</t>
        </r>
        <r>
          <rPr>
            <sz val="9"/>
            <color indexed="81"/>
            <rFont val="Tahoma"/>
            <family val="2"/>
          </rPr>
          <t xml:space="preserve">
Enter a percentage that represents the fringe benefit costs for the personnel listed in the grant over the gross salaries for the same personnel </t>
        </r>
      </text>
    </comment>
  </commentList>
</comments>
</file>

<file path=xl/sharedStrings.xml><?xml version="1.0" encoding="utf-8"?>
<sst xmlns="http://schemas.openxmlformats.org/spreadsheetml/2006/main" count="185" uniqueCount="156">
  <si>
    <t>Total</t>
  </si>
  <si>
    <t>Travel</t>
  </si>
  <si>
    <t>Equipment</t>
  </si>
  <si>
    <t>Office Supplies</t>
  </si>
  <si>
    <t>Contractual</t>
  </si>
  <si>
    <t>Other</t>
  </si>
  <si>
    <t>SUBTOTAL Expenses</t>
  </si>
  <si>
    <t>DIRECT COST TOTAL</t>
  </si>
  <si>
    <t>TOTAL PROJECT COST</t>
  </si>
  <si>
    <t xml:space="preserve"> </t>
  </si>
  <si>
    <t>% of time</t>
  </si>
  <si>
    <t>Annual Salary</t>
  </si>
  <si>
    <t>Personnel</t>
  </si>
  <si>
    <t>SUBTOTAL Personnel</t>
  </si>
  <si>
    <t>Fringe</t>
  </si>
  <si>
    <t>TOTAL PERSONNEL + FRINGE</t>
  </si>
  <si>
    <t>Year 1</t>
  </si>
  <si>
    <t>Narrative Justification</t>
  </si>
  <si>
    <t>Local travel for Staff</t>
  </si>
  <si>
    <t>Program Supplies</t>
  </si>
  <si>
    <t>ELEVATION GRANT PROGRAM</t>
  </si>
  <si>
    <t>ORGANIZATION NAME</t>
  </si>
  <si>
    <t>PERIOD OF PERFORMANCE</t>
  </si>
  <si>
    <t>ELEVATION GRANT BUDGET</t>
  </si>
  <si>
    <t>200.43 Compensation - personnel services</t>
  </si>
  <si>
    <t>200.431 Compensation - fringe benefits</t>
  </si>
  <si>
    <t>DIRECT EXPENSES</t>
  </si>
  <si>
    <t>Rate</t>
  </si>
  <si>
    <t>200.439 - Equipment</t>
  </si>
  <si>
    <t>Materials &amp; Supplies</t>
  </si>
  <si>
    <t>200.453 - Materials and supplies</t>
  </si>
  <si>
    <t>Budget Notes</t>
  </si>
  <si>
    <t>The following definitions and resource links are included for your reference:</t>
  </si>
  <si>
    <t>Fringe Benefits</t>
  </si>
  <si>
    <t>Subpart E - Cost Principles</t>
  </si>
  <si>
    <t>Cost Type</t>
  </si>
  <si>
    <t>Description and Other Notes</t>
  </si>
  <si>
    <t>Uniform Guidance Federal Awards Reference       2 CFR 200 &amp; Other Links</t>
  </si>
  <si>
    <t>Program Expenses</t>
  </si>
  <si>
    <t>200.318 - General procurement standards</t>
  </si>
  <si>
    <t>Partners (ie. organizations)</t>
  </si>
  <si>
    <t>Contractors (ie. individuals)</t>
  </si>
  <si>
    <t>Program expenses</t>
  </si>
  <si>
    <t>Unit</t>
  </si>
  <si>
    <t>200.414 Indirect (F&amp;A) costs</t>
  </si>
  <si>
    <t>*Link the total cost to the Contractual section on the "Budget Template" tab</t>
  </si>
  <si>
    <t>Partners (Organizations)</t>
  </si>
  <si>
    <t>Consultants (Organizations)</t>
  </si>
  <si>
    <t xml:space="preserve"> Total Contractual</t>
  </si>
  <si>
    <t xml:space="preserve"> Total Partners*</t>
  </si>
  <si>
    <t xml:space="preserve"> Total Consultants*</t>
  </si>
  <si>
    <t>Days/Hours Worked</t>
  </si>
  <si>
    <t>Telecom services (internet, cellular data, landline service)</t>
  </si>
  <si>
    <t>Other direct costs</t>
  </si>
  <si>
    <t>What is a NICRA?</t>
  </si>
  <si>
    <t>EIN</t>
  </si>
  <si>
    <t>Add the EIN for each partner organization listed</t>
  </si>
  <si>
    <t>&lt;enter lead org name here&gt;</t>
  </si>
  <si>
    <t>&lt;enter EIN for lead org&gt;</t>
  </si>
  <si>
    <t>Cost</t>
  </si>
  <si>
    <t xml:space="preserve">     4. You may insert line item to allow for additional cost detail. The framework of the template should not be changed.</t>
  </si>
  <si>
    <t xml:space="preserve">     5. Remember to double check totals and subtotals!</t>
  </si>
  <si>
    <t>Direct costs are incurred for the purpose of achieving a project/objective and cannot be tied to another project/objective.</t>
  </si>
  <si>
    <t>Direct Costs</t>
  </si>
  <si>
    <r>
      <t>Modified Total Direct Cost (MTDC)</t>
    </r>
    <r>
      <rPr>
        <sz val="11"/>
        <color theme="1"/>
        <rFont val="Calibri"/>
        <family val="2"/>
        <scheme val="minor"/>
      </rPr>
      <t xml:space="preserve"> means all direct salaries and wages, applicable fringe benefits, materials and supplies, services, travel, and up to the first $25,000 of each subaward. MTDC excludes equipment, capital expenditures, charges for patient care, rental costs, tuition remission, scholarships and fellowships, participant support costs and the portion of each subaward in excess of $25,000 (rare cost types for this grant program).</t>
    </r>
  </si>
  <si>
    <t>Modified Total Direct Cost (MTDC) (ie. Direct Cost Total)</t>
  </si>
  <si>
    <t>200.475 - Travel costs</t>
  </si>
  <si>
    <t>Reference: government per diem rates</t>
  </si>
  <si>
    <t>Additional References</t>
  </si>
  <si>
    <t>Fringe Benefits include all required taxes as well as any health benefits, retirement paid by the organization.  This number should be based on historicals or refer to your accountant to calculate the percentage. A fringe rate is a percentage calculated by total fringe benefits divided by gross salary (W2 wages).</t>
  </si>
  <si>
    <r>
      <rPr>
        <i/>
        <sz val="12"/>
        <color theme="1"/>
        <rFont val="Calibri"/>
        <family val="2"/>
        <scheme val="minor"/>
      </rPr>
      <t>Option 2:</t>
    </r>
    <r>
      <rPr>
        <sz val="12"/>
        <color theme="1"/>
        <rFont val="Calibri"/>
        <family val="2"/>
        <scheme val="minor"/>
      </rPr>
      <t xml:space="preserve"> If your organization does not currently have a NICRA, you may charge a de minimis rate of 10% of modified total direct costs (MTDC). Costs presented as direct should not also be charged as indirect. Apply consistently with other Federal awards.</t>
    </r>
  </si>
  <si>
    <t>IRS standard mileage rates for 2022</t>
  </si>
  <si>
    <t>GRANT ROUND</t>
  </si>
  <si>
    <t>Role Description</t>
  </si>
  <si>
    <t>ADMINISTRATIVE COSTS</t>
  </si>
  <si>
    <t>Administrative Costs</t>
  </si>
  <si>
    <t>Budgeted expenses must be:</t>
  </si>
  <si>
    <t>https://www.ecfr.gov/current/title-2/subtitle-A/chapter-II/part-200#p-200.1(Modified%20Total%20Direct%20Cost%20(MTDC))</t>
  </si>
  <si>
    <t>Three options for recovering administrative costs with grant funds. Administrative costs are those incurred for a common or joint purpose benefiting more than one objective/project. Administrative expenses must be allocated consistently to each objective/project and so to not disproportionally burden an objective/project.</t>
  </si>
  <si>
    <r>
      <rPr>
        <i/>
        <sz val="12"/>
        <color theme="1"/>
        <rFont val="Calibri"/>
        <family val="2"/>
        <scheme val="minor"/>
      </rPr>
      <t>Option 1:</t>
    </r>
    <r>
      <rPr>
        <sz val="12"/>
        <color theme="1"/>
        <rFont val="Calibri"/>
        <family val="2"/>
        <scheme val="minor"/>
      </rPr>
      <t xml:space="preserve"> If your organization has an approved NICRA, it must be applied consistently with this grant as with other Federal work.</t>
    </r>
  </si>
  <si>
    <t>https://www.ecfr.gov/current/title-2/subtitle-A/chapter-II/part-200/subpart-D/subject-group-ECFR031321e29ac5bbd/section-200.332</t>
  </si>
  <si>
    <r>
      <rPr>
        <i/>
        <sz val="12"/>
        <color theme="1"/>
        <rFont val="Calibri"/>
        <family val="2"/>
        <scheme val="minor"/>
      </rPr>
      <t>Option 3:</t>
    </r>
    <r>
      <rPr>
        <sz val="12"/>
        <color theme="1"/>
        <rFont val="Calibri"/>
        <family val="2"/>
        <scheme val="minor"/>
      </rPr>
      <t xml:space="preserve"> Direct charge administrative expenses. The proposed cost should be presented consistently with similar work and have a reasonable allocation rationale described in the budget notes. If this option is chosen, change the “Administrative Cost” section in the budget template to allow for multiple line items and add each category to the template. </t>
    </r>
    <r>
      <rPr>
        <b/>
        <sz val="12"/>
        <color theme="1"/>
        <rFont val="Calibri"/>
        <family val="2"/>
        <scheme val="minor"/>
      </rPr>
      <t>Check your totals!</t>
    </r>
    <r>
      <rPr>
        <sz val="12"/>
        <color theme="1"/>
        <rFont val="Calibri"/>
        <family val="2"/>
        <scheme val="minor"/>
      </rPr>
      <t xml:space="preserve">
</t>
    </r>
  </si>
  <si>
    <t>https://www.ecfr.gov/current/title-2/subtitle-A/chapter-II/part-200/subpart-E/subject-group-ECFRea20080eff2ea53/section-200.405#p-200.405(d)</t>
  </si>
  <si>
    <r>
      <t xml:space="preserve">Other may include other </t>
    </r>
    <r>
      <rPr>
        <u/>
        <sz val="12"/>
        <color theme="1"/>
        <rFont val="Calibri"/>
        <family val="2"/>
        <scheme val="minor"/>
      </rPr>
      <t>direct expenses</t>
    </r>
    <r>
      <rPr>
        <sz val="12"/>
        <color theme="1"/>
        <rFont val="Calibri"/>
        <family val="2"/>
        <scheme val="minor"/>
      </rPr>
      <t xml:space="preserve"> not captured in the other lines such as postage, printing, memberships, subscriptions, communications and professional development. Must provide a detailed breakdown of the items.</t>
    </r>
  </si>
  <si>
    <t>Activities conducted with grant funds and not included elsewhere in the budget. Examples include, evaluations, research, surveys, trainings, meetings, media, programs, etc. Costs are subject to 2 CFR 200 Subpart E Cost Principles.</t>
  </si>
  <si>
    <t>Contractual includes all partners (ie. organizations) and consultants (ie. individuals) paid with grant dollars.  All contractors (organizations and individuals) would complete a W-9 form and receive a 1099 for each calendar year when work was preformed. For consultants, there should be a breakdown of the hourly rate and time using the "Contractual Calculations" tab. A consultant rate will be considered reasonable if it is consistent with that paid for similar work and/or supported for like services in the market. For partner organizations an assessment of costs for reasonableness and the 6 categories in this budget should be presented in the narrative.</t>
  </si>
  <si>
    <t>*includes a list of budget items and the CFR reference</t>
  </si>
  <si>
    <t>Supplies may include program-related supplies such as items needed to administer an afterschool program as well as office supplies. Materials &amp; supplies are not equipment.</t>
  </si>
  <si>
    <r>
      <t xml:space="preserve">Equipment reflects the purchase of items in excess of $5,000 per item with a useful life greater than 1 year.  Typically not used for operating programs. Equipment </t>
    </r>
    <r>
      <rPr>
        <u/>
        <sz val="12"/>
        <color theme="1"/>
        <rFont val="Calibri"/>
        <family val="2"/>
        <scheme val="minor"/>
      </rPr>
      <t>will need prior approval</t>
    </r>
    <r>
      <rPr>
        <sz val="12"/>
        <color theme="1"/>
        <rFont val="Calibri"/>
        <family val="2"/>
        <scheme val="minor"/>
      </rPr>
      <t xml:space="preserve"> and would need to be inventoried. Disposition instructions would be sought at the conclusion of the grant. </t>
    </r>
  </si>
  <si>
    <t>Travel is for staff to travel locally and is based on an actual calculation of miles and a reimbursable mileage rate. May also include lodging and daily per diem if traveling out of town for a conference. Local travel is defined as domestic travel within the US, and not international travel. Use your organizations travel policy for budgeting purposes. The GSA has perdiem and accommodation guidance for budgeting reference (see below). Actual costs incurred will be reimbursed (not budgeted values).</t>
  </si>
  <si>
    <t>Personnel Costs</t>
  </si>
  <si>
    <t>Compensation for personal services includes all remuneration, paid currently or accrued, for services of employees rendered during the period of performance, including but not necessarily limited to wages and salaries. Compensation for personal services may also include fringe benefits which are addressed in § 200.431. Costs of compensation are allowable to the extent that they satisfy the specific requirements of this part, and that the total compensation for individual employees:
(1) Is reasonable for the services rendered and conforms to the established written policy of the organization consistently applied to both Federal and non-Federal activities; 
(2) Follows an appointment made in accordance with an organization's laws and/or rules or written policies and meets the requirements of Federal statute, where applicable; and 
(3) Is determined and supported as provided in paragraph (i) of this section, when applicable. (ie. allowable)</t>
  </si>
  <si>
    <t xml:space="preserve">     1. Consistent with the grant narrative</t>
  </si>
  <si>
    <t xml:space="preserve">     2. Allowable</t>
  </si>
  <si>
    <t xml:space="preserve">     3. Allocable</t>
  </si>
  <si>
    <t xml:space="preserve">     4. Reasonable</t>
  </si>
  <si>
    <t xml:space="preserve">     5. Consistently applied</t>
  </si>
  <si>
    <t xml:space="preserve">     6. Adequately documented</t>
  </si>
  <si>
    <t xml:space="preserve">     3. Each budgeted line item should have a budget note describing the basis for estimating the proposed expense. If MS Excel template does not allow for sufficient description, you may use MS Word for the budget narrative.</t>
  </si>
  <si>
    <t xml:space="preserve">     6. Apply financial practices used by your organization for administering grant funds. Keep things simple and clear.</t>
  </si>
  <si>
    <t xml:space="preserve">     7. Consult the Code of Federal Regulations Part 200 for how to incorporate a budget item.</t>
  </si>
  <si>
    <t xml:space="preserve">     2. Budget should contain expenses the organization will incur to achieve the grant. See documentation guidance provided in the grant information session.</t>
  </si>
  <si>
    <t xml:space="preserve">     8. In-kind donated services or items should not be included in this budget template.</t>
  </si>
  <si>
    <t>Personnel pertains to all employees that receive a W-2 from the organization. Add names or roles to work on grant. Include a description of activity for each role. Open positions can be labeled as "TBD."</t>
  </si>
  <si>
    <t>Please refer to this tab for guidance on completing the budget template</t>
  </si>
  <si>
    <t>*name organizations to the extent possible</t>
  </si>
  <si>
    <t>DUNS or UEI</t>
  </si>
  <si>
    <t>&lt;enter DUNS# or UEI for lead org&gt;</t>
  </si>
  <si>
    <t>Program Manager (Lead POC)</t>
  </si>
  <si>
    <t>Executive Director</t>
  </si>
  <si>
    <t>Staff Counselor</t>
  </si>
  <si>
    <t>Social Worker</t>
  </si>
  <si>
    <t>Salary presented in this budget is the current salary for the position. Time worked will be tracked in a timesheet and certified by the PM.</t>
  </si>
  <si>
    <t>October 1, 2022 - September 30, 2023</t>
  </si>
  <si>
    <t>Two days per week will be dedicated to working with program participants or coordinating wrap around services. Budgeted time also includes attending meetings relevant to this grant.</t>
  </si>
  <si>
    <t>No equipment purchases of $5,000 or above are planned.</t>
  </si>
  <si>
    <t>Organization elects to charge the 10% administrative de minimis rate in lieu of direct allocation of individual overhead expenses.</t>
  </si>
  <si>
    <t>Local mileage for Social Worker to travel to program participant homes. Trips are estimated to be 5 miles each way and occur 20 times per month for the period of the program.</t>
  </si>
  <si>
    <t>Social worker to direct with aspect XXX of the scope of the grant. Time will be tracked via timesheets and certified by ED.</t>
  </si>
  <si>
    <t>Social worker to direct with aspect XXX of the scope of the grant. Time will be tracked via timesheets and certified by SW.</t>
  </si>
  <si>
    <t>Fringe rate represents the expected pool of employer paid benefits and statutory taxes for the roles presented in the budget. Rate represents 6.2% for SS Tax, 1.45% for Medicare Tax, 1.5% for UE insurance, 1.25% for workers compensation, 5% for retirement matching contribution, and 9.6% for employer paid healthcare expenses.</t>
  </si>
  <si>
    <t>Admin Rate</t>
  </si>
  <si>
    <t>See Contractual Tab</t>
  </si>
  <si>
    <t>Partner A - West</t>
  </si>
  <si>
    <t>Partner B - East</t>
  </si>
  <si>
    <t>Subtotal Partner A</t>
  </si>
  <si>
    <t>Subtotal Partner B</t>
  </si>
  <si>
    <t>Participant Workshops</t>
  </si>
  <si>
    <t>Data Consultant</t>
  </si>
  <si>
    <t>Program Coordinator</t>
  </si>
  <si>
    <t>Data consultant to gather, evaluate and report on grant metrics. Some meeting attendance as well. Will work closely with the lead PM. Planned hours are 10 days at the beginning of the grant, in the mid point and at the end. Pay rate supported by rate paid by other clients for similar work.</t>
  </si>
  <si>
    <t>Weekly workshops with participants excluding the first two weeks and final two weeks of the grant period. Participant attendance will be tracked. Purpose of the workshops are to share progress so far with small groups and an opportunity to connect with SW on site. Cost to cover refreshments and any data or internet top up needs.</t>
  </si>
  <si>
    <t>Facebook or other  promotion cost to recruit participants.</t>
  </si>
  <si>
    <t>Social Media participant recruitment expenses.</t>
  </si>
  <si>
    <t>Orientation Meeting</t>
  </si>
  <si>
    <t>Weekly Cohort Meetings</t>
  </si>
  <si>
    <t>Graduation</t>
  </si>
  <si>
    <t>Alumni Networking and Support Events</t>
  </si>
  <si>
    <t>Refreshments and decorations for program graduation for participants plus  guest.</t>
  </si>
  <si>
    <t>Monthly alumni networking events open to all graduated participants. Expense to pay for light refreshments.</t>
  </si>
  <si>
    <t>Data Consultant (see Contractual Tab)</t>
  </si>
  <si>
    <r>
      <t xml:space="preserve">     1. Complete the Budget Template and submit it with your grant application.</t>
    </r>
    <r>
      <rPr>
        <sz val="13"/>
        <color rgb="FFFF0000"/>
        <rFont val="Calibri"/>
        <family val="2"/>
        <scheme val="minor"/>
      </rPr>
      <t xml:space="preserve"> </t>
    </r>
    <r>
      <rPr>
        <b/>
        <sz val="13"/>
        <color rgb="FFFF0000"/>
        <rFont val="Calibri"/>
        <family val="2"/>
        <scheme val="minor"/>
      </rPr>
      <t>Formulas should be live, not pasted values.</t>
    </r>
  </si>
  <si>
    <t>ED will provide some oversight of the program, attend grant meetings, monitor metrics, review reports, and consult on the progress of the program.</t>
  </si>
  <si>
    <t>ED will spend approximately 1 day each week providing direct support to the grant. Direct time will likely fluctuate with the activities and meeting schedules. Time will be tracked on a timesheet and certified by the board chair. Budgeted salary equals the current salary of the ED.</t>
  </si>
  <si>
    <t>Salary presented in this budget is the current salary for the position. The position will be fully dedicated to this grant, and not supporting other work at the organization. Salary expense claimed in this grant will not exceed the actual salary paid to the person in the role. Time worked will be tracked in a timesheet and certified by the ED.</t>
  </si>
  <si>
    <t>Two days per week will be dedicated to working with program participants or coordinating wrap around services. Some travel to residences may occur. Budgeted time also includes attending meetings relevant to this grant.</t>
  </si>
  <si>
    <t>PM will oversee the day-to-day aspects of the program, including partner coordination, scheduling, attending meetings, consulting with counselors, approving and tracking expenditures, maintaining attendance sheets, preparing reports, and any other relevant work to the grant. Some travel to residences may occur.</t>
  </si>
  <si>
    <t>Fringe rate represents the expected pool of employer paid benefits and statutory taxes for the roles presented in the budget. Rate represents 6.2% for SS Tax, 1.45% for Medicare Tax, 1.5% for UE insurance, 1.25% for workers compensation, 2% for retirement matching contribution, and 7.6% for employer paid healthcare expenses. Only actual expenses paid will be claimed in the expenditure reports.</t>
  </si>
  <si>
    <t>Participant packets are $12 per participant according to a quote from XXX vendor. Expect to have 50 participants. Additional supplies, such as diary, pens, and certificates will cost approximately $10 per participant.</t>
  </si>
  <si>
    <t>Weekly workshops with participants excluding the first two weeks and final two weeks of the grant period. Participant attendance will be tracked. Purpose of the workshops are to share progress so far with small groups and an opportunity to connect with SW on site. Cost to cover refreshments and any data or internet data top up needs.</t>
  </si>
  <si>
    <t>Program supply costs are approximately $250 per month, 25% allocated to the participants of this program.</t>
  </si>
  <si>
    <t>Kick off meeting to include an orientation meeting with the PM, SW and partners. Transit cards (bus pass or gas card) will be provided for participants to use and offset the travel cost for the program, this may not cover all costs to the participant, but rather an assistance. ($20 food/materials + $50 for potential transit expense)</t>
  </si>
  <si>
    <t>Kick off meeting to include an orientation meeting with the PM, SW and partners. Transit cards (bus pass or gas card) will be provided for participants to use and offset the travel cost for the program, this may not cover all costs to the participant, but rather an assistance. ($20 food/materials)</t>
  </si>
  <si>
    <t>Orientation Meeting (staff + partners costs)</t>
  </si>
  <si>
    <t>Refreshments and other necessary expenses for weekly participant cohorts. Supplies are budgeted in previous section. 50 Participants x bi monhtly meetings ($10 for refreshments plus $200 facility contribution)</t>
  </si>
  <si>
    <t>Data plan expense for PM and SW. SW allocation supported by labor on grant. 40% allocation of SW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</si>
</sst>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00"/>
    <numFmt numFmtId="168" formatCode="0.0%"/>
    <numFmt numFmtId="169" formatCode="&quot;$&quot;#,##0.000_);[Red]\(&quot;$&quot;#,##0.000\)"/>
  </numFmts>
  <fonts count="27"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rgb="FF000000"/>
      <name val="Arial"/>
      <family val="2"/>
    </font>
    <font>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
      <color theme="1"/>
      <name val="Calibri"/>
      <family val="2"/>
      <scheme val="minor"/>
    </font>
    <font>
      <sz val="13"/>
      <color theme="1"/>
      <name val="Calibri"/>
      <family val="2"/>
      <scheme val="minor"/>
    </font>
    <font>
      <u/>
      <sz val="11"/>
      <color theme="10"/>
      <name val="Calibri"/>
      <family val="2"/>
      <scheme val="minor"/>
    </font>
    <font>
      <b/>
      <sz val="11"/>
      <color theme="1"/>
      <name val="Calibri"/>
      <family val="2"/>
      <scheme val="minor"/>
    </font>
    <font>
      <b/>
      <sz val="12"/>
      <color rgb="FF0070C0"/>
      <name val="Calibri"/>
      <family val="2"/>
      <scheme val="minor"/>
    </font>
    <font>
      <sz val="9"/>
      <color indexed="81"/>
      <name val="Tahoma"/>
      <family val="2"/>
    </font>
    <font>
      <b/>
      <sz val="9"/>
      <color indexed="81"/>
      <name val="Tahoma"/>
      <family val="2"/>
    </font>
    <font>
      <i/>
      <sz val="12"/>
      <color theme="1"/>
      <name val="Calibri"/>
      <family val="2"/>
      <scheme val="minor"/>
    </font>
    <font>
      <b/>
      <sz val="14"/>
      <color theme="1"/>
      <name val="Calibri"/>
      <family val="2"/>
      <scheme val="minor"/>
    </font>
    <font>
      <b/>
      <i/>
      <sz val="14"/>
      <color theme="1"/>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i/>
      <sz val="12"/>
      <color rgb="FFFF0000"/>
      <name val="Calibri"/>
      <family val="2"/>
      <scheme val="minor"/>
    </font>
    <font>
      <u/>
      <sz val="12"/>
      <color theme="1"/>
      <name val="Calibri"/>
      <family val="2"/>
      <scheme val="minor"/>
    </font>
    <font>
      <i/>
      <sz val="12"/>
      <name val="Calibri"/>
      <family val="2"/>
      <scheme val="minor"/>
    </font>
    <font>
      <sz val="13"/>
      <color rgb="FFFF0000"/>
      <name val="Calibri"/>
      <family val="2"/>
      <scheme val="minor"/>
    </font>
    <font>
      <b/>
      <sz val="13"/>
      <color rgb="FFFF0000"/>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1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right style="medium">
        <color indexed="64"/>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9" fontId="5" fillId="0" borderId="0" applyFont="0" applyFill="0" applyBorder="0" applyAlignment="0" applyProtection="0"/>
  </cellStyleXfs>
  <cellXfs count="136">
    <xf numFmtId="0" fontId="0" fillId="0" borderId="0" xfId="0"/>
    <xf numFmtId="0" fontId="4" fillId="0" borderId="0" xfId="0" applyFont="1" applyAlignment="1">
      <alignment wrapText="1"/>
    </xf>
    <xf numFmtId="0" fontId="3" fillId="0" borderId="0" xfId="0" applyFont="1"/>
    <xf numFmtId="0" fontId="3" fillId="0" borderId="0" xfId="0" applyFont="1" applyAlignment="1">
      <alignment wrapText="1"/>
    </xf>
    <xf numFmtId="43" fontId="3" fillId="0" borderId="0" xfId="1" applyFont="1"/>
    <xf numFmtId="0" fontId="2" fillId="0" borderId="0" xfId="0" applyFont="1" applyAlignment="1">
      <alignment wrapText="1"/>
    </xf>
    <xf numFmtId="164" fontId="8" fillId="7" borderId="5" xfId="2" applyNumberFormat="1" applyFont="1" applyFill="1" applyBorder="1" applyAlignment="1">
      <alignment horizontal="center"/>
    </xf>
    <xf numFmtId="9" fontId="7" fillId="0" borderId="5" xfId="0" applyNumberFormat="1" applyFont="1" applyBorder="1" applyAlignment="1">
      <alignment horizontal="right"/>
    </xf>
    <xf numFmtId="6" fontId="7" fillId="0" borderId="5" xfId="0" applyNumberFormat="1" applyFont="1" applyBorder="1" applyAlignment="1">
      <alignment horizontal="right"/>
    </xf>
    <xf numFmtId="0" fontId="7" fillId="0" borderId="5" xfId="0" applyFont="1" applyBorder="1"/>
    <xf numFmtId="0" fontId="7" fillId="0" borderId="3" xfId="0" applyFont="1" applyBorder="1"/>
    <xf numFmtId="0" fontId="7" fillId="2" borderId="4" xfId="0" applyFont="1" applyFill="1" applyBorder="1" applyAlignment="1">
      <alignment horizontal="left" vertical="top" wrapText="1"/>
    </xf>
    <xf numFmtId="165" fontId="6" fillId="5" borderId="3" xfId="1" applyNumberFormat="1" applyFont="1" applyFill="1" applyBorder="1" applyAlignment="1">
      <alignment horizontal="center" wrapText="1"/>
    </xf>
    <xf numFmtId="165" fontId="7" fillId="6" borderId="3" xfId="1" applyNumberFormat="1" applyFont="1" applyFill="1" applyBorder="1" applyAlignment="1">
      <alignment horizontal="center" wrapText="1"/>
    </xf>
    <xf numFmtId="0" fontId="1" fillId="0" borderId="0" xfId="0" applyFont="1" applyAlignment="1">
      <alignment wrapText="1"/>
    </xf>
    <xf numFmtId="0" fontId="1" fillId="0" borderId="0" xfId="0" applyFont="1"/>
    <xf numFmtId="165" fontId="1" fillId="0" borderId="3" xfId="1" applyNumberFormat="1" applyFont="1" applyBorder="1" applyAlignment="1">
      <alignment wrapText="1"/>
    </xf>
    <xf numFmtId="0" fontId="1" fillId="8" borderId="0" xfId="0" applyFont="1" applyFill="1" applyAlignment="1">
      <alignment wrapText="1"/>
    </xf>
    <xf numFmtId="43" fontId="3" fillId="8" borderId="0" xfId="1" applyFont="1" applyFill="1"/>
    <xf numFmtId="0" fontId="3" fillId="8" borderId="0" xfId="0" applyFont="1" applyFill="1"/>
    <xf numFmtId="0" fontId="6" fillId="5" borderId="0" xfId="0" applyFont="1" applyFill="1" applyAlignment="1">
      <alignment wrapText="1"/>
    </xf>
    <xf numFmtId="0" fontId="3" fillId="5" borderId="0" xfId="0" applyFont="1" applyFill="1"/>
    <xf numFmtId="0" fontId="1" fillId="2" borderId="3" xfId="0" applyFont="1" applyFill="1" applyBorder="1" applyAlignment="1">
      <alignment horizontal="left" wrapText="1"/>
    </xf>
    <xf numFmtId="0" fontId="7" fillId="2" borderId="3" xfId="0" applyFont="1" applyFill="1" applyBorder="1" applyAlignment="1">
      <alignment horizontal="left" wrapText="1"/>
    </xf>
    <xf numFmtId="0" fontId="1" fillId="0" borderId="3" xfId="0" applyFont="1" applyBorder="1" applyAlignment="1">
      <alignment horizontal="left" wrapText="1"/>
    </xf>
    <xf numFmtId="164" fontId="6" fillId="0" borderId="0" xfId="2" applyNumberFormat="1" applyFont="1" applyFill="1"/>
    <xf numFmtId="0" fontId="1" fillId="0" borderId="0" xfId="0" applyFont="1" applyFill="1"/>
    <xf numFmtId="0" fontId="6" fillId="3" borderId="3" xfId="0" applyFont="1" applyFill="1" applyBorder="1" applyAlignment="1">
      <alignment vertical="top"/>
    </xf>
    <xf numFmtId="6" fontId="7" fillId="3" borderId="5" xfId="0" applyNumberFormat="1" applyFont="1" applyFill="1" applyBorder="1" applyAlignment="1">
      <alignment horizontal="right" vertical="top"/>
    </xf>
    <xf numFmtId="0" fontId="6" fillId="4" borderId="3" xfId="0" applyFont="1" applyFill="1" applyBorder="1" applyAlignment="1">
      <alignment horizontal="left" vertical="top" wrapText="1"/>
    </xf>
    <xf numFmtId="164" fontId="8" fillId="7" borderId="5" xfId="2" applyNumberFormat="1" applyFont="1" applyFill="1" applyBorder="1" applyAlignment="1">
      <alignment horizontal="center" vertical="top"/>
    </xf>
    <xf numFmtId="0" fontId="8" fillId="4" borderId="3" xfId="0" applyFont="1" applyFill="1" applyBorder="1" applyAlignment="1">
      <alignment horizontal="left" vertical="top" wrapText="1"/>
    </xf>
    <xf numFmtId="0" fontId="7" fillId="0" borderId="1" xfId="0" applyFont="1" applyBorder="1" applyAlignment="1">
      <alignment vertical="top"/>
    </xf>
    <xf numFmtId="0" fontId="8" fillId="0" borderId="2" xfId="0" applyFont="1" applyBorder="1" applyAlignment="1">
      <alignment horizontal="center" vertical="top"/>
    </xf>
    <xf numFmtId="164" fontId="8" fillId="7" borderId="2" xfId="2" applyNumberFormat="1" applyFont="1" applyFill="1" applyBorder="1" applyAlignment="1">
      <alignment horizontal="center" vertical="top"/>
    </xf>
    <xf numFmtId="0" fontId="9" fillId="0" borderId="0" xfId="0" applyFont="1" applyFill="1" applyAlignment="1">
      <alignment horizontal="left"/>
    </xf>
    <xf numFmtId="0" fontId="10" fillId="0" borderId="0" xfId="0" applyFont="1"/>
    <xf numFmtId="9" fontId="13" fillId="3" borderId="5" xfId="0" applyNumberFormat="1" applyFont="1" applyFill="1" applyBorder="1" applyAlignment="1">
      <alignment horizontal="right" vertical="top"/>
    </xf>
    <xf numFmtId="5" fontId="8" fillId="7" borderId="5" xfId="2" applyNumberFormat="1" applyFont="1" applyFill="1" applyBorder="1" applyAlignment="1">
      <alignment horizontal="right"/>
    </xf>
    <xf numFmtId="5" fontId="8" fillId="7" borderId="5" xfId="2" applyNumberFormat="1" applyFont="1" applyFill="1" applyBorder="1" applyAlignment="1">
      <alignment horizontal="right" vertical="top"/>
    </xf>
    <xf numFmtId="166" fontId="7" fillId="0" borderId="8" xfId="0" applyNumberFormat="1" applyFont="1" applyBorder="1"/>
    <xf numFmtId="0" fontId="7" fillId="4" borderId="6"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7" xfId="0" applyFont="1" applyFill="1" applyBorder="1" applyAlignment="1">
      <alignment horizontal="center"/>
    </xf>
    <xf numFmtId="0" fontId="7" fillId="4" borderId="2" xfId="0" applyFont="1" applyFill="1" applyBorder="1" applyAlignment="1">
      <alignment horizontal="center" vertical="top"/>
    </xf>
    <xf numFmtId="0" fontId="7" fillId="3" borderId="7" xfId="0" applyFont="1" applyFill="1" applyBorder="1" applyAlignment="1">
      <alignment horizontal="center"/>
    </xf>
    <xf numFmtId="0" fontId="7" fillId="3" borderId="2" xfId="0" applyFont="1" applyFill="1" applyBorder="1" applyAlignment="1">
      <alignment horizontal="center"/>
    </xf>
    <xf numFmtId="0" fontId="17" fillId="3" borderId="3" xfId="0" applyFont="1" applyFill="1" applyBorder="1"/>
    <xf numFmtId="0" fontId="18" fillId="0" borderId="3" xfId="0" applyFont="1" applyBorder="1"/>
    <xf numFmtId="0" fontId="19" fillId="0" borderId="5" xfId="0" applyFont="1" applyBorder="1"/>
    <xf numFmtId="6" fontId="19" fillId="0" borderId="5" xfId="0" applyNumberFormat="1" applyFont="1" applyBorder="1" applyAlignment="1">
      <alignment horizontal="right"/>
    </xf>
    <xf numFmtId="5" fontId="19" fillId="7" borderId="5" xfId="2" applyNumberFormat="1" applyFont="1" applyFill="1" applyBorder="1" applyAlignment="1">
      <alignment horizontal="right"/>
    </xf>
    <xf numFmtId="0" fontId="20" fillId="0" borderId="0" xfId="0" applyFont="1"/>
    <xf numFmtId="0" fontId="19" fillId="0" borderId="1" xfId="0" applyFont="1" applyBorder="1" applyAlignment="1">
      <alignment horizontal="left" wrapText="1"/>
    </xf>
    <xf numFmtId="0" fontId="19" fillId="0" borderId="2" xfId="0" applyFont="1" applyBorder="1" applyAlignment="1">
      <alignment horizontal="center" vertical="top"/>
    </xf>
    <xf numFmtId="0" fontId="19" fillId="0" borderId="2" xfId="0" applyFont="1" applyBorder="1" applyAlignment="1">
      <alignment horizontal="center"/>
    </xf>
    <xf numFmtId="164" fontId="19" fillId="7" borderId="2" xfId="2" applyNumberFormat="1" applyFont="1" applyFill="1" applyBorder="1" applyAlignment="1">
      <alignment horizontal="center"/>
    </xf>
    <xf numFmtId="0" fontId="12" fillId="0" borderId="0" xfId="0" applyFont="1"/>
    <xf numFmtId="0" fontId="10" fillId="0" borderId="0" xfId="0" applyFont="1" applyFill="1" applyAlignment="1">
      <alignment horizontal="left"/>
    </xf>
    <xf numFmtId="0" fontId="7" fillId="2" borderId="10" xfId="0" applyFont="1" applyFill="1" applyBorder="1" applyAlignment="1">
      <alignment horizontal="left" vertical="top" wrapText="1"/>
    </xf>
    <xf numFmtId="6" fontId="19" fillId="5" borderId="5" xfId="0" applyNumberFormat="1" applyFont="1" applyFill="1" applyBorder="1" applyAlignment="1">
      <alignment horizontal="right"/>
    </xf>
    <xf numFmtId="0" fontId="18" fillId="10" borderId="3" xfId="0" applyFont="1" applyFill="1" applyBorder="1"/>
    <xf numFmtId="0" fontId="19" fillId="10" borderId="5" xfId="0" applyFont="1" applyFill="1" applyBorder="1"/>
    <xf numFmtId="6" fontId="19" fillId="10" borderId="5" xfId="0" applyNumberFormat="1" applyFont="1" applyFill="1" applyBorder="1" applyAlignment="1">
      <alignment horizontal="right"/>
    </xf>
    <xf numFmtId="0" fontId="21" fillId="4" borderId="6" xfId="0" applyFont="1" applyFill="1" applyBorder="1" applyAlignment="1">
      <alignment horizontal="left" vertical="top" wrapText="1"/>
    </xf>
    <xf numFmtId="0" fontId="21" fillId="4" borderId="7" xfId="0" applyFont="1" applyFill="1" applyBorder="1" applyAlignment="1">
      <alignment horizontal="left" vertical="top" wrapText="1"/>
    </xf>
    <xf numFmtId="0" fontId="21" fillId="4" borderId="7" xfId="0" applyFont="1" applyFill="1" applyBorder="1" applyAlignment="1">
      <alignment horizontal="center"/>
    </xf>
    <xf numFmtId="0" fontId="21" fillId="4" borderId="2" xfId="0" applyFont="1" applyFill="1" applyBorder="1" applyAlignment="1">
      <alignment horizontal="center" vertical="top"/>
    </xf>
    <xf numFmtId="0" fontId="1" fillId="0" borderId="1" xfId="0" applyFont="1" applyFill="1" applyBorder="1" applyAlignment="1">
      <alignment vertical="top" wrapText="1"/>
    </xf>
    <xf numFmtId="0" fontId="1" fillId="0" borderId="1" xfId="0" applyFont="1" applyFill="1" applyBorder="1" applyAlignment="1">
      <alignment wrapText="1"/>
    </xf>
    <xf numFmtId="0" fontId="6" fillId="11" borderId="1" xfId="0" applyFont="1" applyFill="1" applyBorder="1" applyAlignment="1">
      <alignment horizontal="center"/>
    </xf>
    <xf numFmtId="165" fontId="19" fillId="10" borderId="6" xfId="1" applyNumberFormat="1" applyFont="1" applyFill="1" applyBorder="1" applyAlignment="1">
      <alignment horizontal="center" vertical="top" wrapText="1"/>
    </xf>
    <xf numFmtId="165" fontId="19" fillId="10" borderId="11" xfId="1" applyNumberFormat="1" applyFont="1" applyFill="1" applyBorder="1" applyAlignment="1">
      <alignment horizontal="center" vertical="top" wrapText="1"/>
    </xf>
    <xf numFmtId="165" fontId="7" fillId="5" borderId="6" xfId="1" applyNumberFormat="1" applyFont="1" applyFill="1" applyBorder="1" applyAlignment="1">
      <alignment horizontal="center" vertical="top" wrapText="1"/>
    </xf>
    <xf numFmtId="165" fontId="7" fillId="5" borderId="11" xfId="1" applyNumberFormat="1" applyFont="1" applyFill="1" applyBorder="1" applyAlignment="1">
      <alignment horizontal="center" vertical="top" wrapText="1"/>
    </xf>
    <xf numFmtId="165" fontId="7" fillId="5" borderId="7" xfId="1" applyNumberFormat="1" applyFont="1" applyFill="1" applyBorder="1" applyAlignment="1">
      <alignment horizontal="center" vertical="top" wrapText="1"/>
    </xf>
    <xf numFmtId="0" fontId="7" fillId="12" borderId="6" xfId="0" applyFont="1" applyFill="1" applyBorder="1" applyAlignment="1">
      <alignment horizontal="left" vertical="top" wrapText="1"/>
    </xf>
    <xf numFmtId="166" fontId="7" fillId="12" borderId="7" xfId="0" applyNumberFormat="1" applyFont="1" applyFill="1" applyBorder="1"/>
    <xf numFmtId="165" fontId="1" fillId="12" borderId="2" xfId="1" applyNumberFormat="1" applyFont="1" applyFill="1" applyBorder="1"/>
    <xf numFmtId="9" fontId="7" fillId="3" borderId="6" xfId="0" applyNumberFormat="1" applyFont="1" applyFill="1" applyBorder="1" applyAlignment="1">
      <alignment horizontal="right" vertical="top"/>
    </xf>
    <xf numFmtId="0" fontId="7" fillId="3" borderId="2" xfId="0" applyFont="1" applyFill="1" applyBorder="1" applyAlignment="1">
      <alignment vertical="top"/>
    </xf>
    <xf numFmtId="43" fontId="1" fillId="5" borderId="0" xfId="1" applyFont="1" applyFill="1"/>
    <xf numFmtId="0" fontId="22" fillId="0" borderId="0" xfId="0" applyFont="1" applyAlignment="1"/>
    <xf numFmtId="0" fontId="1" fillId="5" borderId="0" xfId="0" applyFont="1" applyFill="1"/>
    <xf numFmtId="167" fontId="3" fillId="0" borderId="0" xfId="1" applyNumberFormat="1" applyFont="1"/>
    <xf numFmtId="167" fontId="3" fillId="0" borderId="0" xfId="0" applyNumberFormat="1" applyFont="1"/>
    <xf numFmtId="167" fontId="3" fillId="0" borderId="0" xfId="2" applyNumberFormat="1" applyFont="1"/>
    <xf numFmtId="167" fontId="6" fillId="0" borderId="0" xfId="2" applyNumberFormat="1" applyFont="1"/>
    <xf numFmtId="167" fontId="6" fillId="8" borderId="0" xfId="0" applyNumberFormat="1" applyFont="1" applyFill="1"/>
    <xf numFmtId="167" fontId="6" fillId="0" borderId="0" xfId="0" applyNumberFormat="1" applyFont="1"/>
    <xf numFmtId="0" fontId="6" fillId="0" borderId="0" xfId="0" applyFont="1"/>
    <xf numFmtId="43" fontId="6" fillId="5" borderId="0" xfId="1" applyFont="1" applyFill="1" applyAlignment="1">
      <alignment horizontal="center"/>
    </xf>
    <xf numFmtId="167" fontId="6" fillId="13" borderId="0" xfId="0" applyNumberFormat="1" applyFont="1" applyFill="1"/>
    <xf numFmtId="0" fontId="6" fillId="13" borderId="0" xfId="0" applyFont="1" applyFill="1" applyAlignment="1">
      <alignment wrapText="1"/>
    </xf>
    <xf numFmtId="43" fontId="6" fillId="13" borderId="0" xfId="1" applyFont="1" applyFill="1"/>
    <xf numFmtId="0" fontId="6" fillId="13" borderId="0" xfId="0" applyFont="1" applyFill="1"/>
    <xf numFmtId="0" fontId="6" fillId="5" borderId="0" xfId="0" applyFont="1" applyFill="1"/>
    <xf numFmtId="0" fontId="12" fillId="12" borderId="12" xfId="0" applyFont="1" applyFill="1" applyBorder="1"/>
    <xf numFmtId="0" fontId="12" fillId="12" borderId="14" xfId="0" applyFont="1" applyFill="1" applyBorder="1"/>
    <xf numFmtId="0" fontId="12" fillId="12" borderId="12" xfId="0" applyFont="1" applyFill="1" applyBorder="1" applyAlignment="1">
      <alignment horizontal="center" wrapText="1"/>
    </xf>
    <xf numFmtId="0" fontId="0" fillId="12" borderId="12" xfId="0" applyFill="1" applyBorder="1" applyAlignment="1">
      <alignment vertical="top"/>
    </xf>
    <xf numFmtId="0" fontId="1" fillId="12" borderId="14" xfId="0" applyFont="1" applyFill="1" applyBorder="1" applyAlignment="1">
      <alignment vertical="top" wrapText="1"/>
    </xf>
    <xf numFmtId="0" fontId="11" fillId="12" borderId="12" xfId="3" applyFill="1" applyBorder="1" applyAlignment="1">
      <alignment horizontal="center" vertical="center"/>
    </xf>
    <xf numFmtId="0" fontId="11" fillId="12" borderId="12" xfId="3" applyFill="1" applyBorder="1" applyAlignment="1">
      <alignment horizontal="center" vertical="center" wrapText="1"/>
    </xf>
    <xf numFmtId="0" fontId="0" fillId="12" borderId="13" xfId="0" applyFill="1" applyBorder="1"/>
    <xf numFmtId="0" fontId="1" fillId="12" borderId="12" xfId="0" applyFont="1" applyFill="1" applyBorder="1" applyAlignment="1">
      <alignment vertical="top" wrapText="1"/>
    </xf>
    <xf numFmtId="0" fontId="0" fillId="12" borderId="15" xfId="0" applyFill="1" applyBorder="1"/>
    <xf numFmtId="0" fontId="1" fillId="9" borderId="14" xfId="0" applyFont="1" applyFill="1" applyBorder="1" applyAlignment="1">
      <alignment vertical="top" wrapText="1"/>
    </xf>
    <xf numFmtId="0" fontId="11" fillId="9" borderId="12" xfId="3" applyFill="1" applyBorder="1" applyAlignment="1">
      <alignment horizontal="center" vertical="center"/>
    </xf>
    <xf numFmtId="0" fontId="1" fillId="12" borderId="16" xfId="0" applyFont="1" applyFill="1" applyBorder="1" applyAlignment="1">
      <alignment vertical="top" wrapText="1"/>
    </xf>
    <xf numFmtId="0" fontId="11" fillId="12" borderId="16" xfId="3" applyFill="1" applyBorder="1" applyAlignment="1">
      <alignment horizontal="center" vertical="center"/>
    </xf>
    <xf numFmtId="0" fontId="0" fillId="9" borderId="12" xfId="0" applyFill="1" applyBorder="1" applyAlignment="1">
      <alignment vertical="top"/>
    </xf>
    <xf numFmtId="0" fontId="0" fillId="12" borderId="12" xfId="0" applyFill="1" applyBorder="1" applyAlignment="1">
      <alignment vertical="top" wrapText="1"/>
    </xf>
    <xf numFmtId="0" fontId="10" fillId="0" borderId="0" xfId="0" applyFont="1" applyAlignment="1">
      <alignment horizontal="left"/>
    </xf>
    <xf numFmtId="165" fontId="17" fillId="0" borderId="1" xfId="1" applyNumberFormat="1" applyFont="1" applyFill="1" applyBorder="1" applyAlignment="1">
      <alignment wrapText="1"/>
    </xf>
    <xf numFmtId="165" fontId="1" fillId="0" borderId="1" xfId="1" applyNumberFormat="1" applyFont="1" applyFill="1" applyBorder="1" applyAlignment="1">
      <alignment wrapText="1"/>
    </xf>
    <xf numFmtId="165" fontId="20" fillId="0" borderId="1" xfId="1" applyNumberFormat="1" applyFont="1" applyFill="1" applyBorder="1" applyAlignment="1">
      <alignment wrapText="1"/>
    </xf>
    <xf numFmtId="0" fontId="1" fillId="0" borderId="3" xfId="0" applyFont="1" applyBorder="1" applyAlignment="1">
      <alignment wrapText="1"/>
    </xf>
    <xf numFmtId="0" fontId="8" fillId="3" borderId="6" xfId="0" applyFont="1" applyFill="1" applyBorder="1" applyAlignment="1">
      <alignment horizontal="center"/>
    </xf>
    <xf numFmtId="0" fontId="0" fillId="12" borderId="12" xfId="0" applyFill="1" applyBorder="1" applyAlignment="1">
      <alignment horizontal="center" vertical="center" wrapText="1"/>
    </xf>
    <xf numFmtId="0" fontId="0" fillId="0" borderId="12" xfId="0" applyFill="1" applyBorder="1" applyAlignment="1">
      <alignment vertical="top" wrapText="1"/>
    </xf>
    <xf numFmtId="0" fontId="1" fillId="0" borderId="14" xfId="0" applyFont="1" applyFill="1" applyBorder="1" applyAlignment="1">
      <alignment vertical="top" wrapText="1"/>
    </xf>
    <xf numFmtId="0" fontId="11" fillId="0" borderId="12" xfId="3" applyFill="1" applyBorder="1" applyAlignment="1">
      <alignment horizontal="center" vertical="center" wrapText="1"/>
    </xf>
    <xf numFmtId="0" fontId="24" fillId="0" borderId="0" xfId="0" applyFont="1" applyAlignment="1"/>
    <xf numFmtId="0" fontId="18" fillId="4" borderId="3" xfId="0" applyFont="1" applyFill="1" applyBorder="1"/>
    <xf numFmtId="168" fontId="13" fillId="3" borderId="5" xfId="0" applyNumberFormat="1" applyFont="1" applyFill="1" applyBorder="1" applyAlignment="1">
      <alignment horizontal="right" vertical="top"/>
    </xf>
    <xf numFmtId="9" fontId="7" fillId="0" borderId="5" xfId="0" applyNumberFormat="1" applyFont="1" applyBorder="1" applyAlignment="1">
      <alignment horizontal="left" wrapText="1"/>
    </xf>
    <xf numFmtId="0" fontId="7" fillId="0" borderId="5" xfId="0" applyFont="1" applyBorder="1" applyAlignment="1">
      <alignment horizontal="left" wrapText="1"/>
    </xf>
    <xf numFmtId="0" fontId="10" fillId="14" borderId="0" xfId="0" applyFont="1" applyFill="1"/>
    <xf numFmtId="169" fontId="7" fillId="0" borderId="5" xfId="0" applyNumberFormat="1" applyFont="1" applyBorder="1" applyAlignment="1">
      <alignment horizontal="right"/>
    </xf>
    <xf numFmtId="9" fontId="3" fillId="0" borderId="0" xfId="4" applyFont="1"/>
    <xf numFmtId="0" fontId="1" fillId="0" borderId="0" xfId="0" applyFont="1" applyAlignment="1"/>
    <xf numFmtId="0" fontId="16" fillId="0" borderId="0" xfId="0" applyFont="1" applyAlignment="1">
      <alignment wrapText="1"/>
    </xf>
    <xf numFmtId="0" fontId="6" fillId="11" borderId="6" xfId="0" applyFont="1" applyFill="1" applyBorder="1" applyAlignment="1">
      <alignment horizontal="center" wrapText="1"/>
    </xf>
    <xf numFmtId="0" fontId="6" fillId="11" borderId="7" xfId="0" applyFont="1" applyFill="1" applyBorder="1" applyAlignment="1">
      <alignment horizontal="center" wrapText="1"/>
    </xf>
    <xf numFmtId="0" fontId="6" fillId="11" borderId="2" xfId="0" applyFont="1" applyFill="1" applyBorder="1" applyAlignment="1">
      <alignment horizontal="center"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1628775</xdr:colOff>
          <xdr:row>42</xdr:row>
          <xdr:rowOff>114300</xdr:rowOff>
        </xdr:from>
        <xdr:to>
          <xdr:col>1</xdr:col>
          <xdr:colOff>2543175</xdr:colOff>
          <xdr:row>42</xdr:row>
          <xdr:rowOff>885825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2/subtitle-A/chapter-II/part-200/subpart-E/subject-group-ECFRed1f39f9b3d4e72/section-200.453" TargetMode="External"/><Relationship Id="rId13" Type="http://schemas.openxmlformats.org/officeDocument/2006/relationships/hyperlink" Target="https://www.ecfr.gov/current/title-2/subtitle-A/chapter-II/part-200/subpart-D/subject-group-ECFR031321e29ac5bbd/section-200.332" TargetMode="External"/><Relationship Id="rId18" Type="http://schemas.openxmlformats.org/officeDocument/2006/relationships/package" Target="../embeddings/Microsoft_Word_Document.docx"/><Relationship Id="rId3" Type="http://schemas.openxmlformats.org/officeDocument/2006/relationships/hyperlink" Target="https://www.ecfr.gov/current/title-2/subtitle-A/chapter-II/part-200/subpart-E/subject-group-ECFRed1f39f9b3d4e72/section-200.439" TargetMode="External"/><Relationship Id="rId7" Type="http://schemas.openxmlformats.org/officeDocument/2006/relationships/hyperlink" Target="https://www.usaid.gov/india/partner-resources/infographic-nicra" TargetMode="External"/><Relationship Id="rId12" Type="http://schemas.openxmlformats.org/officeDocument/2006/relationships/hyperlink" Target="https://www.ecfr.gov/current/title-2/subtitle-A/chapter-II/part-200" TargetMode="External"/><Relationship Id="rId17" Type="http://schemas.openxmlformats.org/officeDocument/2006/relationships/vmlDrawing" Target="../drawings/vmlDrawing1.vml"/><Relationship Id="rId2" Type="http://schemas.openxmlformats.org/officeDocument/2006/relationships/hyperlink" Target="https://www.ecfr.gov/current/title-2/subtitle-A/chapter-II/part-200/subpart-E/subject-group-ECFRed1f39f9b3d4e72/section-200.431" TargetMode="External"/><Relationship Id="rId16" Type="http://schemas.openxmlformats.org/officeDocument/2006/relationships/drawing" Target="../drawings/drawing1.xml"/><Relationship Id="rId1" Type="http://schemas.openxmlformats.org/officeDocument/2006/relationships/hyperlink" Target="https://www.ecfr.gov/current/title-2/subtitle-A/chapter-II/part-200/subpart-E/subject-group-ECFRed1f39f9b3d4e72/section-200.430" TargetMode="External"/><Relationship Id="rId6" Type="http://schemas.openxmlformats.org/officeDocument/2006/relationships/hyperlink" Target="https://www.ecfr.gov/current/title-2/subtitle-A/chapter-II/part-200/subpart-E/subject-group-ECFRd93f2a98b1f6455/section-200.414"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ecfr.gov/current/title-2/part-200/subpart-E" TargetMode="External"/><Relationship Id="rId15" Type="http://schemas.openxmlformats.org/officeDocument/2006/relationships/printerSettings" Target="../printerSettings/printerSettings1.bin"/><Relationship Id="rId10" Type="http://schemas.openxmlformats.org/officeDocument/2006/relationships/hyperlink" Target="https://www.irs.gov/newsroom/irs-issues-standard-mileage-rates-for-2022" TargetMode="External"/><Relationship Id="rId19" Type="http://schemas.openxmlformats.org/officeDocument/2006/relationships/image" Target="../media/image1.emf"/><Relationship Id="rId4" Type="http://schemas.openxmlformats.org/officeDocument/2006/relationships/hyperlink" Target="https://www.ecfr.gov/current/title-2/subtitle-A/chapter-II/part-200/subpart-D/subject-group-ECFR45ddd4419ad436d/section-200.318" TargetMode="External"/><Relationship Id="rId9" Type="http://schemas.openxmlformats.org/officeDocument/2006/relationships/hyperlink" Target="https://www.ecfr.gov/current/title-2/subtitle-A/chapter-II/part-200/subpart-E/subject-group-ECFRed1f39f9b3d4e72/section-200.475" TargetMode="External"/><Relationship Id="rId14" Type="http://schemas.openxmlformats.org/officeDocument/2006/relationships/hyperlink" Target="https://www.ecfr.gov/current/title-2/subtitle-A/chapter-II/part-200/subpart-E/subject-group-ECFRea20080eff2ea53/section-200.405"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5"/>
  <sheetViews>
    <sheetView topLeftCell="A31" workbookViewId="0">
      <selection activeCell="A11" sqref="A11"/>
    </sheetView>
  </sheetViews>
  <sheetFormatPr defaultRowHeight="15" x14ac:dyDescent="0.25"/>
  <cols>
    <col min="1" max="1" width="32.5703125" bestFit="1" customWidth="1"/>
    <col min="2" max="2" width="66.28515625" customWidth="1"/>
    <col min="3" max="3" width="43.85546875" customWidth="1"/>
  </cols>
  <sheetData>
    <row r="1" spans="1:2" ht="17.25" x14ac:dyDescent="0.3">
      <c r="A1" s="35" t="s">
        <v>20</v>
      </c>
      <c r="B1" s="36"/>
    </row>
    <row r="2" spans="1:2" ht="17.25" x14ac:dyDescent="0.3">
      <c r="A2" s="35" t="s">
        <v>21</v>
      </c>
      <c r="B2" s="36" t="s">
        <v>57</v>
      </c>
    </row>
    <row r="3" spans="1:2" ht="17.25" x14ac:dyDescent="0.3">
      <c r="A3" s="35" t="s">
        <v>55</v>
      </c>
      <c r="B3" s="36" t="s">
        <v>58</v>
      </c>
    </row>
    <row r="4" spans="1:2" ht="17.25" x14ac:dyDescent="0.3">
      <c r="A4" s="35" t="s">
        <v>106</v>
      </c>
      <c r="B4" s="36" t="s">
        <v>107</v>
      </c>
    </row>
    <row r="5" spans="1:2" ht="17.25" x14ac:dyDescent="0.3">
      <c r="A5" s="35" t="s">
        <v>22</v>
      </c>
      <c r="B5" s="128" t="s">
        <v>113</v>
      </c>
    </row>
    <row r="6" spans="1:2" ht="17.25" x14ac:dyDescent="0.3">
      <c r="A6" s="35" t="s">
        <v>72</v>
      </c>
      <c r="B6" s="113">
        <v>2</v>
      </c>
    </row>
    <row r="8" spans="1:2" ht="17.25" x14ac:dyDescent="0.3">
      <c r="A8" s="35" t="s">
        <v>104</v>
      </c>
    </row>
    <row r="9" spans="1:2" ht="17.25" x14ac:dyDescent="0.3">
      <c r="A9" s="58" t="s">
        <v>141</v>
      </c>
    </row>
    <row r="10" spans="1:2" ht="17.25" x14ac:dyDescent="0.3">
      <c r="A10" s="58" t="s">
        <v>101</v>
      </c>
    </row>
    <row r="11" spans="1:2" ht="17.25" x14ac:dyDescent="0.3">
      <c r="A11" s="58" t="s">
        <v>98</v>
      </c>
    </row>
    <row r="12" spans="1:2" ht="17.25" x14ac:dyDescent="0.3">
      <c r="A12" s="58" t="s">
        <v>60</v>
      </c>
    </row>
    <row r="13" spans="1:2" ht="17.25" x14ac:dyDescent="0.3">
      <c r="A13" s="58" t="s">
        <v>61</v>
      </c>
    </row>
    <row r="14" spans="1:2" ht="17.25" x14ac:dyDescent="0.3">
      <c r="A14" s="58" t="s">
        <v>99</v>
      </c>
    </row>
    <row r="15" spans="1:2" ht="17.25" x14ac:dyDescent="0.3">
      <c r="A15" s="58" t="s">
        <v>100</v>
      </c>
    </row>
    <row r="16" spans="1:2" ht="17.25" x14ac:dyDescent="0.3">
      <c r="A16" s="58" t="s">
        <v>102</v>
      </c>
    </row>
    <row r="18" spans="1:3" ht="17.25" x14ac:dyDescent="0.3">
      <c r="A18" s="35" t="s">
        <v>76</v>
      </c>
    </row>
    <row r="19" spans="1:3" x14ac:dyDescent="0.25">
      <c r="A19" t="s">
        <v>92</v>
      </c>
    </row>
    <row r="20" spans="1:3" x14ac:dyDescent="0.25">
      <c r="A20" t="s">
        <v>93</v>
      </c>
    </row>
    <row r="21" spans="1:3" x14ac:dyDescent="0.25">
      <c r="A21" t="s">
        <v>94</v>
      </c>
    </row>
    <row r="22" spans="1:3" x14ac:dyDescent="0.25">
      <c r="A22" t="s">
        <v>95</v>
      </c>
    </row>
    <row r="23" spans="1:3" x14ac:dyDescent="0.25">
      <c r="A23" t="s">
        <v>96</v>
      </c>
    </row>
    <row r="24" spans="1:3" x14ac:dyDescent="0.25">
      <c r="A24" t="s">
        <v>97</v>
      </c>
    </row>
    <row r="26" spans="1:3" ht="15.75" thickBot="1" x14ac:dyDescent="0.3">
      <c r="A26" s="57" t="s">
        <v>32</v>
      </c>
    </row>
    <row r="27" spans="1:3" ht="30.75" thickBot="1" x14ac:dyDescent="0.3">
      <c r="A27" s="97" t="s">
        <v>35</v>
      </c>
      <c r="B27" s="98" t="s">
        <v>36</v>
      </c>
      <c r="C27" s="99" t="s">
        <v>37</v>
      </c>
    </row>
    <row r="28" spans="1:3" ht="290.25" customHeight="1" thickBot="1" x14ac:dyDescent="0.3">
      <c r="A28" s="111" t="s">
        <v>90</v>
      </c>
      <c r="B28" s="107" t="s">
        <v>91</v>
      </c>
      <c r="C28" s="108"/>
    </row>
    <row r="29" spans="1:3" ht="63.75" thickBot="1" x14ac:dyDescent="0.3">
      <c r="A29" s="100" t="s">
        <v>12</v>
      </c>
      <c r="B29" s="101" t="s">
        <v>103</v>
      </c>
      <c r="C29" s="102" t="s">
        <v>24</v>
      </c>
    </row>
    <row r="30" spans="1:3" ht="79.5" thickBot="1" x14ac:dyDescent="0.3">
      <c r="A30" s="100" t="s">
        <v>33</v>
      </c>
      <c r="B30" s="101" t="s">
        <v>69</v>
      </c>
      <c r="C30" s="102" t="s">
        <v>25</v>
      </c>
    </row>
    <row r="31" spans="1:3" ht="32.25" thickBot="1" x14ac:dyDescent="0.3">
      <c r="A31" s="111" t="s">
        <v>63</v>
      </c>
      <c r="B31" s="107" t="s">
        <v>62</v>
      </c>
      <c r="C31" s="108"/>
    </row>
    <row r="32" spans="1:3" ht="126.75" thickBot="1" x14ac:dyDescent="0.3">
      <c r="A32" s="100" t="s">
        <v>1</v>
      </c>
      <c r="B32" s="101" t="s">
        <v>89</v>
      </c>
      <c r="C32" s="103" t="s">
        <v>66</v>
      </c>
    </row>
    <row r="33" spans="1:3" ht="79.5" thickBot="1" x14ac:dyDescent="0.3">
      <c r="A33" s="100" t="s">
        <v>2</v>
      </c>
      <c r="B33" s="101" t="s">
        <v>88</v>
      </c>
      <c r="C33" s="102" t="s">
        <v>28</v>
      </c>
    </row>
    <row r="34" spans="1:3" ht="48" thickBot="1" x14ac:dyDescent="0.3">
      <c r="A34" s="100" t="s">
        <v>29</v>
      </c>
      <c r="B34" s="101" t="s">
        <v>87</v>
      </c>
      <c r="C34" s="102" t="s">
        <v>30</v>
      </c>
    </row>
    <row r="35" spans="1:3" ht="179.25" customHeight="1" thickBot="1" x14ac:dyDescent="0.3">
      <c r="A35" s="100" t="s">
        <v>4</v>
      </c>
      <c r="B35" s="101" t="s">
        <v>85</v>
      </c>
      <c r="C35" s="102" t="s">
        <v>39</v>
      </c>
    </row>
    <row r="36" spans="1:3" ht="63.75" thickBot="1" x14ac:dyDescent="0.3">
      <c r="A36" s="100" t="s">
        <v>42</v>
      </c>
      <c r="B36" s="101" t="s">
        <v>84</v>
      </c>
      <c r="C36" s="102" t="s">
        <v>34</v>
      </c>
    </row>
    <row r="37" spans="1:3" ht="63.75" thickBot="1" x14ac:dyDescent="0.3">
      <c r="A37" s="100" t="s">
        <v>5</v>
      </c>
      <c r="B37" s="101" t="s">
        <v>83</v>
      </c>
      <c r="C37" s="102"/>
    </row>
    <row r="38" spans="1:3" ht="79.5" thickBot="1" x14ac:dyDescent="0.3">
      <c r="A38" s="111" t="s">
        <v>75</v>
      </c>
      <c r="B38" s="107" t="s">
        <v>78</v>
      </c>
      <c r="C38" s="108" t="s">
        <v>44</v>
      </c>
    </row>
    <row r="39" spans="1:3" ht="35.25" customHeight="1" thickBot="1" x14ac:dyDescent="0.3">
      <c r="A39" s="106"/>
      <c r="B39" s="109" t="s">
        <v>79</v>
      </c>
      <c r="C39" s="110" t="s">
        <v>54</v>
      </c>
    </row>
    <row r="40" spans="1:3" ht="63.75" thickBot="1" x14ac:dyDescent="0.3">
      <c r="A40" s="106"/>
      <c r="B40" s="105" t="s">
        <v>70</v>
      </c>
      <c r="C40" s="103" t="s">
        <v>80</v>
      </c>
    </row>
    <row r="41" spans="1:3" ht="102" customHeight="1" thickBot="1" x14ac:dyDescent="0.3">
      <c r="A41" s="104"/>
      <c r="B41" s="105" t="s">
        <v>81</v>
      </c>
      <c r="C41" s="103" t="s">
        <v>82</v>
      </c>
    </row>
    <row r="42" spans="1:3" ht="106.5" thickBot="1" x14ac:dyDescent="0.3">
      <c r="A42" s="120" t="s">
        <v>65</v>
      </c>
      <c r="B42" s="121" t="s">
        <v>64</v>
      </c>
      <c r="C42" s="122" t="s">
        <v>77</v>
      </c>
    </row>
    <row r="43" spans="1:3" ht="70.5" customHeight="1" thickBot="1" x14ac:dyDescent="0.3">
      <c r="A43" s="112" t="s">
        <v>68</v>
      </c>
      <c r="B43" s="101"/>
      <c r="C43" s="119" t="s">
        <v>86</v>
      </c>
    </row>
    <row r="44" spans="1:3" ht="15.75" thickBot="1" x14ac:dyDescent="0.3">
      <c r="A44" s="102"/>
      <c r="B44" s="103" t="s">
        <v>71</v>
      </c>
      <c r="C44" s="102"/>
    </row>
    <row r="45" spans="1:3" ht="15.75" thickBot="1" x14ac:dyDescent="0.3">
      <c r="A45" s="102"/>
      <c r="B45" s="103" t="s">
        <v>67</v>
      </c>
      <c r="C45" s="102"/>
    </row>
  </sheetData>
  <hyperlinks>
    <hyperlink ref="C29" r:id="rId1" display="200.430"/>
    <hyperlink ref="C30" r:id="rId2" display="200.431"/>
    <hyperlink ref="C33" r:id="rId3"/>
    <hyperlink ref="C35" r:id="rId4"/>
    <hyperlink ref="C36" r:id="rId5"/>
    <hyperlink ref="C38" r:id="rId6"/>
    <hyperlink ref="C39" r:id="rId7"/>
    <hyperlink ref="C34" r:id="rId8"/>
    <hyperlink ref="C32" r:id="rId9"/>
    <hyperlink ref="B44" r:id="rId10" display="IRS standar mileage rates for 2022"/>
    <hyperlink ref="B45" r:id="rId11"/>
    <hyperlink ref="C42" r:id="rId12" location="p-200.1(Modified%20Total%20Direct%20Cost%20(MTDC))"/>
    <hyperlink ref="C40" r:id="rId13"/>
    <hyperlink ref="C41" r:id="rId14" location="p-200.405(d)"/>
  </hyperlinks>
  <pageMargins left="0.7" right="0.7" top="0.75" bottom="0.75" header="0.3" footer="0.3"/>
  <pageSetup orientation="portrait" r:id="rId15"/>
  <drawing r:id="rId16"/>
  <legacyDrawing r:id="rId17"/>
  <oleObjects>
    <mc:AlternateContent xmlns:mc="http://schemas.openxmlformats.org/markup-compatibility/2006">
      <mc:Choice Requires="x14">
        <oleObject progId="Document" dvAspect="DVASPECT_ICON" shapeId="2050" r:id="rId18">
          <objectPr defaultSize="0" r:id="rId19">
            <anchor moveWithCells="1">
              <from>
                <xdr:col>1</xdr:col>
                <xdr:colOff>1628775</xdr:colOff>
                <xdr:row>42</xdr:row>
                <xdr:rowOff>114300</xdr:rowOff>
              </from>
              <to>
                <xdr:col>1</xdr:col>
                <xdr:colOff>2543175</xdr:colOff>
                <xdr:row>42</xdr:row>
                <xdr:rowOff>885825</xdr:rowOff>
              </to>
            </anchor>
          </objectPr>
        </oleObject>
      </mc:Choice>
      <mc:Fallback>
        <oleObject progId="Document" dvAspect="DVASPECT_ICON" shapeId="2050" r:id="rId1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tabSelected="1" view="pageBreakPreview" zoomScale="80" zoomScaleNormal="80" zoomScaleSheetLayoutView="80" workbookViewId="0">
      <selection activeCell="G45" sqref="G45"/>
    </sheetView>
  </sheetViews>
  <sheetFormatPr defaultColWidth="8.85546875" defaultRowHeight="15" x14ac:dyDescent="0.25"/>
  <cols>
    <col min="1" max="1" width="36" customWidth="1"/>
    <col min="2" max="2" width="38" customWidth="1"/>
    <col min="3" max="3" width="18.7109375" customWidth="1"/>
    <col min="4" max="4" width="14.42578125" customWidth="1"/>
    <col min="5" max="6" width="19.140625" customWidth="1"/>
    <col min="7" max="9" width="50.42578125" customWidth="1"/>
    <col min="10" max="10" width="50.42578125" hidden="1" customWidth="1"/>
    <col min="11" max="23" width="50.42578125" customWidth="1"/>
  </cols>
  <sheetData>
    <row r="1" spans="1:7" ht="17.25" x14ac:dyDescent="0.3">
      <c r="A1" s="35" t="str">
        <f>'Instructions and Guidance'!A1</f>
        <v>ELEVATION GRANT PROGRAM</v>
      </c>
      <c r="B1" s="36"/>
      <c r="C1" s="36"/>
      <c r="D1" s="15"/>
      <c r="E1" s="15"/>
      <c r="F1" s="15"/>
      <c r="G1" s="26"/>
    </row>
    <row r="2" spans="1:7" ht="17.25" x14ac:dyDescent="0.3">
      <c r="A2" s="35" t="str">
        <f>'Instructions and Guidance'!A2</f>
        <v>ORGANIZATION NAME</v>
      </c>
      <c r="B2" s="36" t="str">
        <f>'Instructions and Guidance'!B2</f>
        <v>&lt;enter lead org name here&gt;</v>
      </c>
      <c r="C2" s="36"/>
      <c r="D2" s="15"/>
      <c r="E2" s="15"/>
      <c r="F2" s="15"/>
      <c r="G2" s="26"/>
    </row>
    <row r="3" spans="1:7" ht="17.25" x14ac:dyDescent="0.3">
      <c r="A3" s="35" t="str">
        <f>'Instructions and Guidance'!A3</f>
        <v>EIN</v>
      </c>
      <c r="B3" s="36" t="str">
        <f>'Instructions and Guidance'!B3</f>
        <v>&lt;enter EIN for lead org&gt;</v>
      </c>
      <c r="C3" s="36"/>
      <c r="D3" s="15"/>
      <c r="E3" s="15"/>
      <c r="F3" s="15"/>
      <c r="G3" s="26"/>
    </row>
    <row r="4" spans="1:7" ht="17.25" x14ac:dyDescent="0.3">
      <c r="A4" s="35" t="str">
        <f>'Instructions and Guidance'!A4</f>
        <v>DUNS or UEI</v>
      </c>
      <c r="B4" s="36" t="str">
        <f>'Instructions and Guidance'!B4</f>
        <v>&lt;enter DUNS# or UEI for lead org&gt;</v>
      </c>
      <c r="C4" s="36"/>
      <c r="D4" s="15"/>
      <c r="E4" s="15"/>
      <c r="F4" s="15"/>
      <c r="G4" s="26"/>
    </row>
    <row r="5" spans="1:7" ht="17.25" x14ac:dyDescent="0.3">
      <c r="A5" s="35" t="str">
        <f>'Instructions and Guidance'!A5</f>
        <v>PERIOD OF PERFORMANCE</v>
      </c>
      <c r="B5" s="128" t="str">
        <f>'Instructions and Guidance'!B5</f>
        <v>October 1, 2022 - September 30, 2023</v>
      </c>
      <c r="C5" s="36"/>
      <c r="D5" s="15"/>
      <c r="E5" s="15"/>
      <c r="F5" s="15"/>
      <c r="G5" s="26"/>
    </row>
    <row r="6" spans="1:7" ht="17.25" x14ac:dyDescent="0.3">
      <c r="A6" s="35" t="str">
        <f>'Instructions and Guidance'!A6</f>
        <v>GRANT ROUND</v>
      </c>
      <c r="B6" s="113">
        <f>'Instructions and Guidance'!B6</f>
        <v>2</v>
      </c>
      <c r="C6" s="36"/>
      <c r="D6" s="15"/>
      <c r="E6" s="15"/>
      <c r="F6" s="15"/>
      <c r="G6" s="26"/>
    </row>
    <row r="7" spans="1:7" ht="18" thickBot="1" x14ac:dyDescent="0.35">
      <c r="A7" s="35"/>
      <c r="B7" s="36"/>
      <c r="C7" s="36"/>
      <c r="D7" s="15"/>
      <c r="E7" s="15"/>
      <c r="F7" s="15"/>
      <c r="G7" s="26"/>
    </row>
    <row r="8" spans="1:7" ht="31.5" customHeight="1" thickBot="1" x14ac:dyDescent="0.3">
      <c r="A8" s="133" t="s">
        <v>23</v>
      </c>
      <c r="B8" s="134"/>
      <c r="C8" s="134"/>
      <c r="D8" s="134"/>
      <c r="E8" s="134"/>
      <c r="F8" s="135"/>
      <c r="G8" s="70" t="s">
        <v>31</v>
      </c>
    </row>
    <row r="9" spans="1:7" ht="16.5" thickBot="1" x14ac:dyDescent="0.3">
      <c r="A9" s="32"/>
      <c r="B9" s="33"/>
      <c r="C9" s="33" t="s">
        <v>10</v>
      </c>
      <c r="D9" s="33" t="s">
        <v>11</v>
      </c>
      <c r="E9" s="33" t="s">
        <v>16</v>
      </c>
      <c r="F9" s="34" t="s">
        <v>0</v>
      </c>
      <c r="G9" s="68"/>
    </row>
    <row r="10" spans="1:7" ht="19.5" thickBot="1" x14ac:dyDescent="0.35">
      <c r="A10" s="47" t="s">
        <v>12</v>
      </c>
      <c r="B10" s="118" t="s">
        <v>73</v>
      </c>
      <c r="C10" s="45"/>
      <c r="D10" s="45"/>
      <c r="E10" s="46" t="s">
        <v>9</v>
      </c>
      <c r="F10" s="6"/>
      <c r="G10" s="68"/>
    </row>
    <row r="11" spans="1:7" ht="95.25" thickBot="1" x14ac:dyDescent="0.3">
      <c r="A11" s="117" t="s">
        <v>109</v>
      </c>
      <c r="B11" s="126" t="s">
        <v>142</v>
      </c>
      <c r="C11" s="7">
        <f>1/5</f>
        <v>0.2</v>
      </c>
      <c r="D11" s="8">
        <v>75000</v>
      </c>
      <c r="E11" s="8">
        <f>D11*C11</f>
        <v>15000</v>
      </c>
      <c r="F11" s="38">
        <f t="shared" ref="F11:F17" si="0">SUM(E11:E11)</f>
        <v>15000</v>
      </c>
      <c r="G11" s="68" t="s">
        <v>143</v>
      </c>
    </row>
    <row r="12" spans="1:7" ht="142.5" thickBot="1" x14ac:dyDescent="0.3">
      <c r="A12" s="117" t="s">
        <v>108</v>
      </c>
      <c r="B12" s="126" t="s">
        <v>146</v>
      </c>
      <c r="C12" s="7">
        <v>1</v>
      </c>
      <c r="D12" s="8">
        <v>60000</v>
      </c>
      <c r="E12" s="8">
        <f t="shared" ref="E12:E17" si="1">D12*C12</f>
        <v>60000</v>
      </c>
      <c r="F12" s="38">
        <f t="shared" si="0"/>
        <v>60000</v>
      </c>
      <c r="G12" s="68" t="s">
        <v>144</v>
      </c>
    </row>
    <row r="13" spans="1:7" ht="94.5" customHeight="1" thickBot="1" x14ac:dyDescent="0.3">
      <c r="A13" s="117" t="s">
        <v>110</v>
      </c>
      <c r="B13" s="126" t="s">
        <v>114</v>
      </c>
      <c r="C13" s="7">
        <f>2/5</f>
        <v>0.4</v>
      </c>
      <c r="D13" s="8">
        <v>40000</v>
      </c>
      <c r="E13" s="8">
        <f t="shared" si="1"/>
        <v>16000</v>
      </c>
      <c r="F13" s="38">
        <f t="shared" si="0"/>
        <v>16000</v>
      </c>
      <c r="G13" s="68" t="s">
        <v>112</v>
      </c>
    </row>
    <row r="14" spans="1:7" ht="112.5" customHeight="1" thickBot="1" x14ac:dyDescent="0.3">
      <c r="A14" s="117" t="s">
        <v>111</v>
      </c>
      <c r="B14" s="126" t="s">
        <v>145</v>
      </c>
      <c r="C14" s="7">
        <f>2/5</f>
        <v>0.4</v>
      </c>
      <c r="D14" s="8">
        <v>40000</v>
      </c>
      <c r="E14" s="8">
        <f t="shared" ref="E14" si="2">D14*C14</f>
        <v>16000</v>
      </c>
      <c r="F14" s="38">
        <f t="shared" ref="F14" si="3">SUM(E14:E14)</f>
        <v>16000</v>
      </c>
      <c r="G14" s="68" t="s">
        <v>112</v>
      </c>
    </row>
    <row r="15" spans="1:7" ht="16.5" thickBot="1" x14ac:dyDescent="0.3">
      <c r="A15" s="117"/>
      <c r="B15" s="126"/>
      <c r="C15" s="7"/>
      <c r="D15" s="8"/>
      <c r="E15" s="8">
        <f t="shared" si="1"/>
        <v>0</v>
      </c>
      <c r="F15" s="38">
        <f t="shared" si="0"/>
        <v>0</v>
      </c>
      <c r="G15" s="68"/>
    </row>
    <row r="16" spans="1:7" ht="16.5" thickBot="1" x14ac:dyDescent="0.3">
      <c r="A16" s="117"/>
      <c r="B16" s="126"/>
      <c r="C16" s="7"/>
      <c r="D16" s="8"/>
      <c r="E16" s="8">
        <f t="shared" si="1"/>
        <v>0</v>
      </c>
      <c r="F16" s="38">
        <f t="shared" si="0"/>
        <v>0</v>
      </c>
      <c r="G16" s="68"/>
    </row>
    <row r="17" spans="1:7" ht="16.5" thickBot="1" x14ac:dyDescent="0.3">
      <c r="A17" s="117"/>
      <c r="B17" s="127"/>
      <c r="C17" s="9"/>
      <c r="D17" s="9"/>
      <c r="E17" s="8">
        <f t="shared" si="1"/>
        <v>0</v>
      </c>
      <c r="F17" s="38">
        <f t="shared" si="0"/>
        <v>0</v>
      </c>
      <c r="G17" s="68"/>
    </row>
    <row r="18" spans="1:7" s="52" customFormat="1" ht="19.5" thickBot="1" x14ac:dyDescent="0.35">
      <c r="A18" s="48" t="s">
        <v>13</v>
      </c>
      <c r="B18" s="49"/>
      <c r="C18" s="49"/>
      <c r="D18" s="49" t="s">
        <v>9</v>
      </c>
      <c r="E18" s="50">
        <f>SUM(E11:E17)</f>
        <v>107000</v>
      </c>
      <c r="F18" s="51">
        <f>SUM(F11:F17)</f>
        <v>107000</v>
      </c>
      <c r="G18" s="68"/>
    </row>
    <row r="19" spans="1:7" ht="16.5" thickBot="1" x14ac:dyDescent="0.3">
      <c r="A19" s="10"/>
      <c r="B19" s="9"/>
      <c r="C19" s="9"/>
      <c r="D19" s="9"/>
      <c r="E19" s="9"/>
      <c r="F19" s="38" t="s">
        <v>9</v>
      </c>
      <c r="G19" s="68"/>
    </row>
    <row r="20" spans="1:7" ht="142.5" thickBot="1" x14ac:dyDescent="0.3">
      <c r="A20" s="27" t="s">
        <v>14</v>
      </c>
      <c r="B20" s="37">
        <v>0.2</v>
      </c>
      <c r="C20" s="79"/>
      <c r="D20" s="80"/>
      <c r="E20" s="28">
        <f>B20*E18</f>
        <v>21400</v>
      </c>
      <c r="F20" s="39">
        <f>SUM(E20:E20)</f>
        <v>21400</v>
      </c>
      <c r="G20" s="68" t="s">
        <v>147</v>
      </c>
    </row>
    <row r="21" spans="1:7" s="52" customFormat="1" ht="19.5" thickBot="1" x14ac:dyDescent="0.35">
      <c r="A21" s="61" t="s">
        <v>15</v>
      </c>
      <c r="B21" s="62"/>
      <c r="C21" s="62"/>
      <c r="D21" s="62"/>
      <c r="E21" s="63">
        <f>SUM(E18:E20)</f>
        <v>128400</v>
      </c>
      <c r="F21" s="39">
        <f>SUM(E21:E21)</f>
        <v>128400</v>
      </c>
      <c r="G21" s="68"/>
    </row>
    <row r="22" spans="1:7" s="52" customFormat="1" ht="19.5" thickBot="1" x14ac:dyDescent="0.35">
      <c r="A22" s="53" t="s">
        <v>26</v>
      </c>
      <c r="B22" s="54" t="s">
        <v>17</v>
      </c>
      <c r="C22" s="54" t="s">
        <v>43</v>
      </c>
      <c r="D22" s="54" t="s">
        <v>27</v>
      </c>
      <c r="E22" s="55" t="s">
        <v>16</v>
      </c>
      <c r="F22" s="56"/>
      <c r="G22" s="68"/>
    </row>
    <row r="23" spans="1:7" ht="16.5" thickBot="1" x14ac:dyDescent="0.3">
      <c r="A23" s="29" t="s">
        <v>1</v>
      </c>
      <c r="B23" s="41"/>
      <c r="C23" s="42"/>
      <c r="D23" s="43"/>
      <c r="E23" s="44"/>
      <c r="F23" s="30"/>
      <c r="G23" s="68"/>
    </row>
    <row r="24" spans="1:7" ht="63.75" thickBot="1" x14ac:dyDescent="0.35">
      <c r="A24" s="22" t="s">
        <v>18</v>
      </c>
      <c r="B24" s="11"/>
      <c r="C24" s="40">
        <f>5*2*20*12</f>
        <v>2400</v>
      </c>
      <c r="D24" s="129">
        <v>0.58499999999999996</v>
      </c>
      <c r="E24" s="8">
        <f t="shared" ref="E24" si="4">D24*C24</f>
        <v>1404</v>
      </c>
      <c r="F24" s="51">
        <f>SUM(E24:E24)</f>
        <v>1404</v>
      </c>
      <c r="G24" s="68" t="s">
        <v>117</v>
      </c>
    </row>
    <row r="25" spans="1:7" ht="16.5" thickBot="1" x14ac:dyDescent="0.3">
      <c r="A25" s="29" t="s">
        <v>2</v>
      </c>
      <c r="B25" s="41"/>
      <c r="C25" s="42"/>
      <c r="D25" s="43"/>
      <c r="E25" s="44"/>
      <c r="F25" s="30"/>
      <c r="G25" s="68"/>
    </row>
    <row r="26" spans="1:7" ht="32.25" thickBot="1" x14ac:dyDescent="0.35">
      <c r="A26" s="22" t="s">
        <v>2</v>
      </c>
      <c r="B26" s="11"/>
      <c r="C26" s="40"/>
      <c r="D26" s="8">
        <f t="shared" ref="D26" si="5">C26*B26</f>
        <v>0</v>
      </c>
      <c r="E26" s="8">
        <f t="shared" ref="E26" si="6">D26*C26</f>
        <v>0</v>
      </c>
      <c r="F26" s="51">
        <f>SUM(E26:E26)</f>
        <v>0</v>
      </c>
      <c r="G26" s="68" t="s">
        <v>115</v>
      </c>
    </row>
    <row r="27" spans="1:7" ht="16.5" thickBot="1" x14ac:dyDescent="0.3">
      <c r="A27" s="29" t="s">
        <v>29</v>
      </c>
      <c r="B27" s="41"/>
      <c r="C27" s="42"/>
      <c r="D27" s="43"/>
      <c r="E27" s="44"/>
      <c r="F27" s="30"/>
      <c r="G27" s="68"/>
    </row>
    <row r="28" spans="1:7" ht="33.950000000000003" customHeight="1" thickBot="1" x14ac:dyDescent="0.35">
      <c r="A28" s="23" t="s">
        <v>3</v>
      </c>
      <c r="B28" s="11"/>
      <c r="C28" s="40"/>
      <c r="D28" s="8">
        <f t="shared" ref="D28" si="7">C28*B28</f>
        <v>0</v>
      </c>
      <c r="E28" s="8">
        <f t="shared" ref="E28:E29" si="8">D28*C28</f>
        <v>0</v>
      </c>
      <c r="F28" s="51">
        <f>SUM(E28:E28)</f>
        <v>0</v>
      </c>
      <c r="G28" s="69"/>
    </row>
    <row r="29" spans="1:7" ht="80.25" thickBot="1" x14ac:dyDescent="0.35">
      <c r="A29" s="23" t="s">
        <v>19</v>
      </c>
      <c r="B29" s="11"/>
      <c r="C29" s="40">
        <v>50</v>
      </c>
      <c r="D29" s="8">
        <f>12+10</f>
        <v>22</v>
      </c>
      <c r="E29" s="8">
        <f t="shared" si="8"/>
        <v>1100</v>
      </c>
      <c r="F29" s="51">
        <f>SUM(E29:E29)</f>
        <v>1100</v>
      </c>
      <c r="G29" s="69" t="s">
        <v>148</v>
      </c>
    </row>
    <row r="30" spans="1:7" ht="16.5" thickBot="1" x14ac:dyDescent="0.3">
      <c r="A30" s="31" t="s">
        <v>4</v>
      </c>
      <c r="B30" s="41"/>
      <c r="C30" s="42"/>
      <c r="D30" s="43"/>
      <c r="E30" s="44"/>
      <c r="F30" s="30"/>
      <c r="G30" s="68"/>
    </row>
    <row r="31" spans="1:7" ht="19.5" thickBot="1" x14ac:dyDescent="0.35">
      <c r="A31" s="23" t="s">
        <v>40</v>
      </c>
      <c r="B31" s="11"/>
      <c r="C31" s="40"/>
      <c r="D31" s="40"/>
      <c r="E31" s="8">
        <f>'Contractual Calculations'!D28</f>
        <v>58740</v>
      </c>
      <c r="F31" s="51">
        <f>SUM(E31:E31)</f>
        <v>58740</v>
      </c>
      <c r="G31" s="69" t="s">
        <v>122</v>
      </c>
    </row>
    <row r="32" spans="1:7" ht="19.5" thickBot="1" x14ac:dyDescent="0.35">
      <c r="A32" s="23" t="s">
        <v>41</v>
      </c>
      <c r="B32" s="11"/>
      <c r="C32" s="40"/>
      <c r="D32" s="40"/>
      <c r="E32" s="8">
        <f>'Contractual Calculations'!D36</f>
        <v>6000</v>
      </c>
      <c r="F32" s="51">
        <f>SUM(E32:E32)</f>
        <v>6000</v>
      </c>
      <c r="G32" s="69" t="s">
        <v>140</v>
      </c>
    </row>
    <row r="33" spans="1:7" ht="16.5" thickBot="1" x14ac:dyDescent="0.3">
      <c r="A33" s="31" t="s">
        <v>38</v>
      </c>
      <c r="B33" s="41"/>
      <c r="C33" s="42"/>
      <c r="D33" s="43"/>
      <c r="E33" s="44"/>
      <c r="F33" s="30"/>
      <c r="G33" s="69"/>
    </row>
    <row r="34" spans="1:7" ht="111.75" thickBot="1" x14ac:dyDescent="0.35">
      <c r="A34" s="23" t="s">
        <v>134</v>
      </c>
      <c r="B34" s="11"/>
      <c r="C34" s="40">
        <v>50</v>
      </c>
      <c r="D34" s="8">
        <f>20+50</f>
        <v>70</v>
      </c>
      <c r="E34" s="8">
        <f t="shared" ref="E34" si="9">D34*C34</f>
        <v>3500</v>
      </c>
      <c r="F34" s="51">
        <f>SUM(E34:E34)</f>
        <v>3500</v>
      </c>
      <c r="G34" s="69" t="s">
        <v>151</v>
      </c>
    </row>
    <row r="35" spans="1:7" ht="96" thickBot="1" x14ac:dyDescent="0.35">
      <c r="A35" s="23" t="s">
        <v>153</v>
      </c>
      <c r="B35" s="11"/>
      <c r="C35" s="40">
        <f>4+2+2</f>
        <v>8</v>
      </c>
      <c r="D35" s="8">
        <v>20</v>
      </c>
      <c r="E35" s="8">
        <f t="shared" ref="E35" si="10">D35*C35</f>
        <v>160</v>
      </c>
      <c r="F35" s="51">
        <f>SUM(E35:E35)</f>
        <v>160</v>
      </c>
      <c r="G35" s="69" t="s">
        <v>152</v>
      </c>
    </row>
    <row r="36" spans="1:7" ht="80.25" thickBot="1" x14ac:dyDescent="0.35">
      <c r="A36" s="23" t="s">
        <v>135</v>
      </c>
      <c r="B36" s="11"/>
      <c r="C36" s="40">
        <f>12*2</f>
        <v>24</v>
      </c>
      <c r="D36" s="8">
        <f>(50*10)+200</f>
        <v>700</v>
      </c>
      <c r="E36" s="8">
        <f t="shared" ref="E36:E38" si="11">D36*C36</f>
        <v>16800</v>
      </c>
      <c r="F36" s="51">
        <f>SUM(E36:E36)</f>
        <v>16800</v>
      </c>
      <c r="G36" s="69" t="s">
        <v>154</v>
      </c>
    </row>
    <row r="37" spans="1:7" ht="33" thickBot="1" x14ac:dyDescent="0.35">
      <c r="A37" s="23" t="s">
        <v>136</v>
      </c>
      <c r="B37" s="59"/>
      <c r="C37" s="40">
        <v>100</v>
      </c>
      <c r="D37" s="8">
        <v>20</v>
      </c>
      <c r="E37" s="8">
        <f t="shared" si="11"/>
        <v>2000</v>
      </c>
      <c r="F37" s="51">
        <f>SUM(E37:E37)</f>
        <v>2000</v>
      </c>
      <c r="G37" s="69" t="s">
        <v>138</v>
      </c>
    </row>
    <row r="38" spans="1:7" ht="48.75" thickBot="1" x14ac:dyDescent="0.35">
      <c r="A38" s="23" t="s">
        <v>137</v>
      </c>
      <c r="B38" s="59"/>
      <c r="C38" s="40">
        <v>12</v>
      </c>
      <c r="D38" s="8">
        <v>10</v>
      </c>
      <c r="E38" s="8">
        <f t="shared" si="11"/>
        <v>120</v>
      </c>
      <c r="F38" s="51">
        <f>SUM(E38:E38)</f>
        <v>120</v>
      </c>
      <c r="G38" s="69" t="s">
        <v>139</v>
      </c>
    </row>
    <row r="39" spans="1:7" ht="16.5" thickBot="1" x14ac:dyDescent="0.3">
      <c r="A39" s="31" t="s">
        <v>5</v>
      </c>
      <c r="B39" s="41"/>
      <c r="C39" s="42"/>
      <c r="D39" s="43"/>
      <c r="E39" s="44"/>
      <c r="F39" s="30"/>
      <c r="G39" s="69"/>
    </row>
    <row r="40" spans="1:7" ht="48.75" thickBot="1" x14ac:dyDescent="0.35">
      <c r="A40" s="23" t="s">
        <v>52</v>
      </c>
      <c r="B40" s="11"/>
      <c r="C40" s="40">
        <f>12+(12*0.4)</f>
        <v>16.8</v>
      </c>
      <c r="D40" s="8">
        <v>20</v>
      </c>
      <c r="E40" s="8">
        <f t="shared" ref="E40:E41" si="12">D40*C40</f>
        <v>336</v>
      </c>
      <c r="F40" s="51">
        <f>SUM(E40:E40)</f>
        <v>336</v>
      </c>
      <c r="G40" s="69" t="s">
        <v>155</v>
      </c>
    </row>
    <row r="41" spans="1:7" ht="33" thickBot="1" x14ac:dyDescent="0.35">
      <c r="A41" s="24" t="s">
        <v>53</v>
      </c>
      <c r="B41" s="11" t="s">
        <v>133</v>
      </c>
      <c r="C41" s="40">
        <v>12</v>
      </c>
      <c r="D41" s="8">
        <v>75</v>
      </c>
      <c r="E41" s="8">
        <f t="shared" si="12"/>
        <v>900</v>
      </c>
      <c r="F41" s="51">
        <f>SUM(E41:E41)</f>
        <v>900</v>
      </c>
      <c r="G41" s="69" t="s">
        <v>132</v>
      </c>
    </row>
    <row r="42" spans="1:7" s="52" customFormat="1" ht="19.5" thickBot="1" x14ac:dyDescent="0.35">
      <c r="A42" s="61" t="s">
        <v>6</v>
      </c>
      <c r="B42" s="71"/>
      <c r="C42" s="72"/>
      <c r="D42" s="72"/>
      <c r="E42" s="63">
        <f>SUM(E24:E41)</f>
        <v>91060</v>
      </c>
      <c r="F42" s="51">
        <f>SUM(F24:F41)</f>
        <v>91060</v>
      </c>
      <c r="G42" s="114"/>
    </row>
    <row r="43" spans="1:7" ht="19.5" thickBot="1" x14ac:dyDescent="0.35">
      <c r="A43" s="16"/>
      <c r="B43" s="76"/>
      <c r="C43" s="77"/>
      <c r="D43" s="77"/>
      <c r="E43" s="78"/>
      <c r="F43" s="51"/>
      <c r="G43" s="115"/>
    </row>
    <row r="44" spans="1:7" ht="19.5" thickBot="1" x14ac:dyDescent="0.35">
      <c r="A44" s="12" t="s">
        <v>7</v>
      </c>
      <c r="B44" s="73"/>
      <c r="C44" s="75"/>
      <c r="D44" s="74"/>
      <c r="E44" s="60">
        <f>E21+E42</f>
        <v>219460</v>
      </c>
      <c r="F44" s="60">
        <f>F21+F42</f>
        <v>219460</v>
      </c>
      <c r="G44" s="115"/>
    </row>
    <row r="45" spans="1:7" ht="48" thickBot="1" x14ac:dyDescent="0.3">
      <c r="A45" s="13" t="s">
        <v>74</v>
      </c>
      <c r="B45" s="125">
        <v>0.1</v>
      </c>
      <c r="C45" s="79"/>
      <c r="D45" s="80"/>
      <c r="E45" s="28">
        <f>((E21+(E42-E31))*B45)+(25000*2*B45)</f>
        <v>21072</v>
      </c>
      <c r="F45" s="39">
        <f>SUM(E45:E45)</f>
        <v>21072</v>
      </c>
      <c r="G45" s="115" t="s">
        <v>116</v>
      </c>
    </row>
    <row r="46" spans="1:7" s="52" customFormat="1" ht="19.5" thickBot="1" x14ac:dyDescent="0.35">
      <c r="A46" s="124" t="s">
        <v>8</v>
      </c>
      <c r="B46" s="64"/>
      <c r="C46" s="65"/>
      <c r="D46" s="66"/>
      <c r="E46" s="67"/>
      <c r="F46" s="51">
        <f>F44+F45</f>
        <v>240532</v>
      </c>
      <c r="G46" s="116"/>
    </row>
    <row r="47" spans="1:7" ht="15.75" x14ac:dyDescent="0.25">
      <c r="A47" s="14"/>
      <c r="B47" s="15"/>
      <c r="C47" s="15"/>
      <c r="D47" s="15"/>
      <c r="E47" s="15"/>
      <c r="F47" s="25"/>
      <c r="G47" s="26"/>
    </row>
    <row r="48" spans="1:7" ht="15.75" x14ac:dyDescent="0.25">
      <c r="A48" s="14"/>
      <c r="B48" s="15"/>
      <c r="C48" s="15"/>
      <c r="D48" s="15"/>
      <c r="E48" s="15"/>
      <c r="F48" s="25"/>
      <c r="G48" s="26"/>
    </row>
    <row r="49" spans="1:7" ht="15.75" x14ac:dyDescent="0.25">
      <c r="A49" s="14"/>
      <c r="B49" s="15"/>
      <c r="C49" s="15"/>
      <c r="D49" s="15"/>
      <c r="E49" s="15"/>
      <c r="F49" s="25"/>
      <c r="G49" s="26"/>
    </row>
    <row r="50" spans="1:7" ht="51.95" customHeight="1" x14ac:dyDescent="0.25"/>
  </sheetData>
  <mergeCells count="1">
    <mergeCell ref="A8:F8"/>
  </mergeCells>
  <dataValidations disablePrompts="1" count="1">
    <dataValidation type="list" allowBlank="1" showInputMessage="1" showErrorMessage="1" sqref="B7:C7">
      <formula1>$J$1:$J$2</formula1>
    </dataValidation>
  </dataValidations>
  <pageMargins left="0.7" right="0.7" top="0.75" bottom="0.75" header="0.3" footer="0.3"/>
  <pageSetup scale="46" orientation="portrait" horizontalDpi="1200" verticalDpi="1200" r:id="rId1"/>
  <headerFooter>
    <oddFooter>&amp;C- Confidential -
For the purpose of The Elevation Grant Program application only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view="pageBreakPreview" zoomScale="60" zoomScaleNormal="80" workbookViewId="0">
      <selection activeCell="E50" sqref="E50"/>
    </sheetView>
  </sheetViews>
  <sheetFormatPr defaultColWidth="8.85546875" defaultRowHeight="15.75" x14ac:dyDescent="0.25"/>
  <cols>
    <col min="1" max="1" width="37.28515625" style="3" customWidth="1"/>
    <col min="2" max="2" width="14" style="4" customWidth="1"/>
    <col min="3" max="3" width="21.42578125" style="2" bestFit="1" customWidth="1"/>
    <col min="4" max="4" width="18.7109375" style="2" bestFit="1" customWidth="1"/>
    <col min="5" max="5" width="29.28515625" style="2" customWidth="1"/>
    <col min="6" max="6" width="28.85546875" style="2" customWidth="1"/>
    <col min="7" max="16384" width="8.85546875" style="2"/>
  </cols>
  <sheetData>
    <row r="1" spans="1:6" ht="17.25" x14ac:dyDescent="0.3">
      <c r="A1" s="35" t="s">
        <v>20</v>
      </c>
      <c r="B1" s="36"/>
    </row>
    <row r="2" spans="1:6" ht="17.25" x14ac:dyDescent="0.3">
      <c r="A2" s="35" t="str">
        <f>'Instructions and Guidance'!A2</f>
        <v>ORGANIZATION NAME</v>
      </c>
      <c r="B2" s="36" t="str">
        <f>'Instructions and Guidance'!B2</f>
        <v>&lt;enter lead org name here&gt;</v>
      </c>
    </row>
    <row r="3" spans="1:6" ht="17.25" x14ac:dyDescent="0.3">
      <c r="A3" s="35" t="str">
        <f>'Instructions and Guidance'!A3</f>
        <v>EIN</v>
      </c>
      <c r="B3" s="36" t="str">
        <f>'Instructions and Guidance'!B3</f>
        <v>&lt;enter EIN for lead org&gt;</v>
      </c>
    </row>
    <row r="4" spans="1:6" ht="17.25" x14ac:dyDescent="0.3">
      <c r="A4" s="35" t="str">
        <f>'Instructions and Guidance'!A4</f>
        <v>DUNS or UEI</v>
      </c>
      <c r="B4" s="36" t="str">
        <f>'Instructions and Guidance'!B4</f>
        <v>&lt;enter DUNS# or UEI for lead org&gt;</v>
      </c>
    </row>
    <row r="5" spans="1:6" ht="17.25" x14ac:dyDescent="0.3">
      <c r="A5" s="35" t="str">
        <f>'Instructions and Guidance'!A5</f>
        <v>PERIOD OF PERFORMANCE</v>
      </c>
      <c r="B5" s="36" t="str">
        <f>'Instructions and Guidance'!B5</f>
        <v>October 1, 2022 - September 30, 2023</v>
      </c>
    </row>
    <row r="6" spans="1:6" ht="17.25" x14ac:dyDescent="0.3">
      <c r="A6" s="35" t="str">
        <f>'Instructions and Guidance'!A6</f>
        <v>GRANT ROUND</v>
      </c>
      <c r="B6" s="113">
        <f>'Instructions and Guidance'!B6</f>
        <v>2</v>
      </c>
    </row>
    <row r="7" spans="1:6" ht="17.25" x14ac:dyDescent="0.3">
      <c r="A7" s="35"/>
      <c r="B7" s="36"/>
    </row>
    <row r="8" spans="1:6" s="21" customFormat="1" ht="31.5" x14ac:dyDescent="0.25">
      <c r="A8" s="20" t="s">
        <v>46</v>
      </c>
      <c r="B8" s="81"/>
      <c r="C8" s="83"/>
      <c r="D8" s="91" t="s">
        <v>59</v>
      </c>
      <c r="E8" s="96" t="s">
        <v>31</v>
      </c>
      <c r="F8" s="20" t="s">
        <v>56</v>
      </c>
    </row>
    <row r="9" spans="1:6" x14ac:dyDescent="0.25">
      <c r="A9" s="132" t="s">
        <v>123</v>
      </c>
      <c r="B9" s="84"/>
      <c r="C9" s="85"/>
      <c r="D9" s="87"/>
      <c r="E9" s="3"/>
    </row>
    <row r="10" spans="1:6" x14ac:dyDescent="0.25">
      <c r="A10" s="14" t="s">
        <v>111</v>
      </c>
      <c r="B10" s="130">
        <v>0.2</v>
      </c>
      <c r="C10" s="85">
        <v>45000</v>
      </c>
      <c r="D10" s="87">
        <f>B10*C10</f>
        <v>9000</v>
      </c>
      <c r="E10" s="131" t="s">
        <v>118</v>
      </c>
    </row>
    <row r="11" spans="1:6" x14ac:dyDescent="0.25">
      <c r="A11" s="14" t="s">
        <v>129</v>
      </c>
      <c r="B11" s="130">
        <v>0.25</v>
      </c>
      <c r="C11" s="85">
        <v>40000</v>
      </c>
      <c r="D11" s="87">
        <f>B11*C11</f>
        <v>10000</v>
      </c>
      <c r="E11" s="131" t="s">
        <v>119</v>
      </c>
    </row>
    <row r="12" spans="1:6" x14ac:dyDescent="0.25">
      <c r="A12" s="14" t="s">
        <v>14</v>
      </c>
      <c r="B12" s="84"/>
      <c r="C12" s="85"/>
      <c r="D12" s="87">
        <v>4750</v>
      </c>
      <c r="E12" s="131" t="s">
        <v>120</v>
      </c>
    </row>
    <row r="13" spans="1:6" x14ac:dyDescent="0.25">
      <c r="A13" s="14" t="s">
        <v>127</v>
      </c>
      <c r="B13" s="4">
        <f>11*4</f>
        <v>44</v>
      </c>
      <c r="C13" s="85">
        <v>50</v>
      </c>
      <c r="D13" s="87">
        <f>B13*C13</f>
        <v>2200</v>
      </c>
      <c r="E13" s="131" t="s">
        <v>149</v>
      </c>
    </row>
    <row r="14" spans="1:6" x14ac:dyDescent="0.25">
      <c r="A14" s="14" t="s">
        <v>19</v>
      </c>
      <c r="B14" s="4">
        <v>12</v>
      </c>
      <c r="C14" s="85">
        <f>250*25%</f>
        <v>62.5</v>
      </c>
      <c r="D14" s="87">
        <f>B14*C14</f>
        <v>750</v>
      </c>
      <c r="E14" s="131" t="s">
        <v>150</v>
      </c>
    </row>
    <row r="15" spans="1:6" x14ac:dyDescent="0.25">
      <c r="A15" s="14" t="s">
        <v>121</v>
      </c>
      <c r="B15" s="130">
        <v>0.1</v>
      </c>
      <c r="C15" s="85"/>
      <c r="D15" s="87">
        <f>SUM(D10:D14)*B15</f>
        <v>2670</v>
      </c>
      <c r="E15" s="3"/>
    </row>
    <row r="16" spans="1:6" x14ac:dyDescent="0.25">
      <c r="A16" s="132" t="s">
        <v>125</v>
      </c>
      <c r="B16" s="130"/>
      <c r="C16" s="85"/>
      <c r="D16" s="87">
        <f>SUM(D10:D15)</f>
        <v>29370</v>
      </c>
      <c r="E16" s="3"/>
    </row>
    <row r="17" spans="1:5" x14ac:dyDescent="0.25">
      <c r="A17" s="14"/>
      <c r="B17" s="130"/>
      <c r="C17" s="85"/>
      <c r="D17" s="87"/>
      <c r="E17" s="3"/>
    </row>
    <row r="18" spans="1:5" x14ac:dyDescent="0.25">
      <c r="A18" s="132" t="s">
        <v>124</v>
      </c>
      <c r="B18" s="84"/>
      <c r="C18" s="85"/>
      <c r="D18" s="87"/>
      <c r="E18" s="3"/>
    </row>
    <row r="19" spans="1:5" x14ac:dyDescent="0.25">
      <c r="A19" s="14" t="s">
        <v>111</v>
      </c>
      <c r="B19" s="130">
        <v>0.2</v>
      </c>
      <c r="C19" s="85">
        <v>45000</v>
      </c>
      <c r="D19" s="87">
        <f>B19*C19</f>
        <v>9000</v>
      </c>
      <c r="E19" s="131" t="s">
        <v>118</v>
      </c>
    </row>
    <row r="20" spans="1:5" x14ac:dyDescent="0.25">
      <c r="A20" s="14" t="s">
        <v>129</v>
      </c>
      <c r="B20" s="130">
        <v>0.25</v>
      </c>
      <c r="C20" s="85">
        <v>40000</v>
      </c>
      <c r="D20" s="87">
        <f>B20*C20</f>
        <v>10000</v>
      </c>
      <c r="E20" s="131" t="s">
        <v>119</v>
      </c>
    </row>
    <row r="21" spans="1:5" x14ac:dyDescent="0.25">
      <c r="A21" s="14" t="s">
        <v>14</v>
      </c>
      <c r="B21" s="84"/>
      <c r="C21" s="85"/>
      <c r="D21" s="87">
        <v>4750</v>
      </c>
      <c r="E21" s="131" t="s">
        <v>120</v>
      </c>
    </row>
    <row r="22" spans="1:5" x14ac:dyDescent="0.25">
      <c r="A22" s="14" t="s">
        <v>127</v>
      </c>
      <c r="B22" s="4">
        <f>11*4</f>
        <v>44</v>
      </c>
      <c r="C22" s="85">
        <v>50</v>
      </c>
      <c r="D22" s="87">
        <f>B22*C22</f>
        <v>2200</v>
      </c>
      <c r="E22" s="131" t="s">
        <v>131</v>
      </c>
    </row>
    <row r="23" spans="1:5" x14ac:dyDescent="0.25">
      <c r="A23" s="14" t="s">
        <v>19</v>
      </c>
      <c r="B23" s="4">
        <v>12</v>
      </c>
      <c r="C23" s="85">
        <f>250*25%</f>
        <v>62.5</v>
      </c>
      <c r="D23" s="87">
        <f>B23*C23</f>
        <v>750</v>
      </c>
      <c r="E23" s="131" t="s">
        <v>150</v>
      </c>
    </row>
    <row r="24" spans="1:5" x14ac:dyDescent="0.25">
      <c r="A24" s="14" t="s">
        <v>121</v>
      </c>
      <c r="B24" s="130">
        <v>0.1</v>
      </c>
      <c r="C24" s="85"/>
      <c r="D24" s="87">
        <f>SUM(D19:D23)*B24</f>
        <v>2670</v>
      </c>
      <c r="E24" s="3"/>
    </row>
    <row r="25" spans="1:5" x14ac:dyDescent="0.25">
      <c r="A25" s="132" t="s">
        <v>126</v>
      </c>
      <c r="B25" s="130"/>
      <c r="C25" s="85"/>
      <c r="D25" s="87">
        <f>SUM(D19:D24)</f>
        <v>29370</v>
      </c>
      <c r="E25" s="3"/>
    </row>
    <row r="26" spans="1:5" x14ac:dyDescent="0.25">
      <c r="B26" s="84"/>
      <c r="C26" s="85"/>
      <c r="D26" s="87">
        <v>0</v>
      </c>
      <c r="E26" s="3"/>
    </row>
    <row r="27" spans="1:5" x14ac:dyDescent="0.25">
      <c r="D27" s="87">
        <v>0</v>
      </c>
      <c r="E27" s="3"/>
    </row>
    <row r="28" spans="1:5" s="19" customFormat="1" x14ac:dyDescent="0.25">
      <c r="A28" s="17" t="s">
        <v>49</v>
      </c>
      <c r="B28" s="18"/>
      <c r="D28" s="88">
        <f>D16+D25</f>
        <v>58740</v>
      </c>
    </row>
    <row r="29" spans="1:5" x14ac:dyDescent="0.25">
      <c r="A29" s="82" t="s">
        <v>45</v>
      </c>
      <c r="D29" s="89"/>
    </row>
    <row r="30" spans="1:5" x14ac:dyDescent="0.25">
      <c r="D30" s="89"/>
    </row>
    <row r="31" spans="1:5" s="21" customFormat="1" x14ac:dyDescent="0.25">
      <c r="A31" s="20" t="s">
        <v>47</v>
      </c>
      <c r="B31" s="81" t="s">
        <v>27</v>
      </c>
      <c r="C31" s="83" t="s">
        <v>51</v>
      </c>
      <c r="D31" s="91" t="s">
        <v>59</v>
      </c>
    </row>
    <row r="32" spans="1:5" x14ac:dyDescent="0.25">
      <c r="A32" s="14" t="s">
        <v>128</v>
      </c>
      <c r="B32" s="86">
        <v>25</v>
      </c>
      <c r="C32" s="4">
        <f>10*8*3</f>
        <v>240</v>
      </c>
      <c r="D32" s="89">
        <f>B32*C32</f>
        <v>6000</v>
      </c>
      <c r="E32" s="131" t="s">
        <v>130</v>
      </c>
    </row>
    <row r="33" spans="1:5" x14ac:dyDescent="0.25">
      <c r="A33" s="5"/>
      <c r="B33" s="86">
        <v>0</v>
      </c>
      <c r="C33" s="85"/>
      <c r="D33" s="89">
        <f>B33*C33</f>
        <v>0</v>
      </c>
      <c r="E33" s="3"/>
    </row>
    <row r="34" spans="1:5" x14ac:dyDescent="0.25">
      <c r="A34" s="1"/>
      <c r="B34" s="86">
        <v>0</v>
      </c>
      <c r="C34" s="85"/>
      <c r="D34" s="89">
        <f>B34*C34</f>
        <v>0</v>
      </c>
      <c r="E34" s="3"/>
    </row>
    <row r="35" spans="1:5" x14ac:dyDescent="0.25">
      <c r="A35" s="1"/>
      <c r="B35" s="86">
        <v>0</v>
      </c>
      <c r="D35" s="89">
        <f>B35*C35</f>
        <v>0</v>
      </c>
      <c r="E35" s="3"/>
    </row>
    <row r="36" spans="1:5" s="19" customFormat="1" x14ac:dyDescent="0.25">
      <c r="A36" s="17" t="s">
        <v>50</v>
      </c>
      <c r="B36" s="18"/>
      <c r="D36" s="88">
        <f>SUM(D32:D35)</f>
        <v>6000</v>
      </c>
    </row>
    <row r="37" spans="1:5" x14ac:dyDescent="0.25">
      <c r="A37" s="82" t="s">
        <v>45</v>
      </c>
      <c r="D37" s="90"/>
    </row>
    <row r="38" spans="1:5" x14ac:dyDescent="0.25">
      <c r="A38" s="1"/>
      <c r="D38" s="90"/>
      <c r="E38" s="3"/>
    </row>
    <row r="39" spans="1:5" s="95" customFormat="1" x14ac:dyDescent="0.25">
      <c r="A39" s="93" t="s">
        <v>48</v>
      </c>
      <c r="B39" s="94"/>
      <c r="D39" s="92">
        <f>D28+D36</f>
        <v>64740</v>
      </c>
      <c r="E39" s="93"/>
    </row>
    <row r="40" spans="1:5" x14ac:dyDescent="0.25">
      <c r="A40" s="123" t="s">
        <v>105</v>
      </c>
    </row>
  </sheetData>
  <pageMargins left="0.7" right="0.7" top="0.75" bottom="0.75" header="0.3" footer="0.3"/>
  <pageSetup scale="57" orientation="portrait" r:id="rId1"/>
  <headerFooter>
    <oddFooter>&amp;C- Confidential -
For the purpose of The Elevation Grant Program application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9d4951-5878-4fef-b9bb-dd5ace5f1220">
      <Terms xmlns="http://schemas.microsoft.com/office/infopath/2007/PartnerControls"/>
    </lcf76f155ced4ddcb4097134ff3c332f>
    <TaxCatchAll xmlns="0b4d1126-ef01-4684-854c-8203c820ab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8510425CFD704A88F11747B5956D5F" ma:contentTypeVersion="16" ma:contentTypeDescription="Create a new document." ma:contentTypeScope="" ma:versionID="af621102349ccf554926d4a87b770bfe">
  <xsd:schema xmlns:xsd="http://www.w3.org/2001/XMLSchema" xmlns:xs="http://www.w3.org/2001/XMLSchema" xmlns:p="http://schemas.microsoft.com/office/2006/metadata/properties" xmlns:ns2="129d4951-5878-4fef-b9bb-dd5ace5f1220" xmlns:ns3="0b4d1126-ef01-4684-854c-8203c820ab12" targetNamespace="http://schemas.microsoft.com/office/2006/metadata/properties" ma:root="true" ma:fieldsID="490abea1cb622ded854d8b7c7dd6f7ac" ns2:_="" ns3:_="">
    <xsd:import namespace="129d4951-5878-4fef-b9bb-dd5ace5f1220"/>
    <xsd:import namespace="0b4d1126-ef01-4684-854c-8203c820ab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9d4951-5878-4fef-b9bb-dd5ace5f1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3ab832-a9cb-46e2-a2cc-a93e590a50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b4d1126-ef01-4684-854c-8203c820ab1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70255ea-f576-4ac2-879b-e2fa2085d128}" ma:internalName="TaxCatchAll" ma:showField="CatchAllData" ma:web="0b4d1126-ef01-4684-854c-8203c82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1D5F80-E340-4B00-9BCE-707566F0A019}">
  <ds:schemaRefs>
    <ds:schemaRef ds:uri="8e2b20de-572a-4801-81c6-3e4bc0b66a2d"/>
    <ds:schemaRef ds:uri="http://purl.org/dc/terms/"/>
    <ds:schemaRef ds:uri="ecade882-f63e-411d-94cc-883b26d243f2"/>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infopath/2007/PartnerControls"/>
    <ds:schemaRef ds:uri="1c045ab6-5142-465e-9ec2-b9b741323a3a"/>
    <ds:schemaRef ds:uri="http://schemas.microsoft.com/office/2006/metadata/properties"/>
  </ds:schemaRefs>
</ds:datastoreItem>
</file>

<file path=customXml/itemProps2.xml><?xml version="1.0" encoding="utf-8"?>
<ds:datastoreItem xmlns:ds="http://schemas.openxmlformats.org/officeDocument/2006/customXml" ds:itemID="{037B61FE-235F-403E-80AF-C0C37F9043F7}"/>
</file>

<file path=customXml/itemProps3.xml><?xml version="1.0" encoding="utf-8"?>
<ds:datastoreItem xmlns:ds="http://schemas.openxmlformats.org/officeDocument/2006/customXml" ds:itemID="{F0D4F994-102B-41F7-91C5-027353018C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and Guidance</vt:lpstr>
      <vt:lpstr>Budget Template</vt:lpstr>
      <vt:lpstr>Contractual Calculations</vt:lpstr>
      <vt:lpstr>'Budget Template'!Print_Area</vt:lpstr>
      <vt:lpstr>'Contractual Calculations'!Print_Titles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Beth Millikan</cp:lastModifiedBy>
  <cp:lastPrinted>2022-03-28T17:26:26Z</cp:lastPrinted>
  <dcterms:created xsi:type="dcterms:W3CDTF">2019-04-16T02:13:34Z</dcterms:created>
  <dcterms:modified xsi:type="dcterms:W3CDTF">2022-06-27T19:55:54Z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0x010100B38510425CFD704A88F11747B5956D5F</vt:lpwstr>
  </property>
  <property fmtid="{D5CDD505-2E9C-101B-9397-08002B2CF9AE}" pid="3" name="MediaServiceImageTags">
    <vt:lpwstr/>
  </property>
</Properties>
</file>